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ento_sešit"/>
  <mc:AlternateContent xmlns:mc="http://schemas.openxmlformats.org/markup-compatibility/2006">
    <mc:Choice Requires="x15">
      <x15ac:absPath xmlns:x15ac="http://schemas.microsoft.com/office/spreadsheetml/2010/11/ac" url="C:\Users\danav\OneDrive\Dokumenty\Kometa 2023_2024\"/>
    </mc:Choice>
  </mc:AlternateContent>
  <xr:revisionPtr revIDLastSave="0" documentId="8_{C4A890B7-49EE-4F82-B6AE-606CBD02C4D3}" xr6:coauthVersionLast="47" xr6:coauthVersionMax="47" xr10:uidLastSave="{00000000-0000-0000-0000-000000000000}"/>
  <bookViews>
    <workbookView xWindow="1800" yWindow="1950" windowWidth="27000" windowHeight="12390" activeTab="2" xr2:uid="{00000000-000D-0000-FFFF-FFFF00000000}"/>
  </bookViews>
  <sheets>
    <sheet name="Předmluva" sheetId="1" r:id="rId1"/>
    <sheet name="Návod" sheetId="2" r:id="rId2"/>
    <sheet name="(3) vstupní data " sheetId="3" r:id="rId3"/>
    <sheet name="(3) tabulka + rozpis" sheetId="4" r:id="rId4"/>
    <sheet name="(3) zápisy" sheetId="5" r:id="rId5"/>
    <sheet name="(3) popisy" sheetId="6" r:id="rId6"/>
  </sheets>
  <definedNames>
    <definedName name="Z_666E3858_43CD_44E4_9130_FF04E62DFC2C_.wvu.Cols" localSheetId="2" hidden="1">'(3) vstupní data '!$AF:$AZ</definedName>
    <definedName name="Z_AAB9B74B_855D_46E5_B0DC_C87FF4C78202_.wvu.Cols" localSheetId="2" hidden="1">'(3) vstupní data '!$AF:$AZ</definedName>
  </definedNames>
  <calcPr calcId="191029"/>
  <customWorkbookViews>
    <customWorkbookView name="PMuller - vlastní zobrazení" guid="{AAB9B74B-855D-46E5-B0DC-C87FF4C78202}" mergeInterval="0" personalView="1" maximized="1" xWindow="1" yWindow="1" windowWidth="1280" windowHeight="806" activeSheetId="7"/>
    <customWorkbookView name="Spokojený uživatel Microsoft Office - vlastní pohled" guid="{666E3858-43CD-44E4-9130-FF04E62DFC2C}" mergeInterval="0" personalView="1" maximized="1" windowWidth="1276" windowHeight="835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" i="3" l="1"/>
  <c r="R15" i="3" s="1"/>
  <c r="N19" i="3" s="1"/>
  <c r="S4" i="3"/>
  <c r="T15" i="3" s="1"/>
  <c r="L19" i="3" s="1"/>
  <c r="T3" i="3"/>
  <c r="Q15" i="3" s="1"/>
  <c r="S3" i="3"/>
  <c r="O15" i="3" s="1"/>
  <c r="T2" i="3"/>
  <c r="T17" i="3" s="1"/>
  <c r="S2" i="3"/>
  <c r="R17" i="3" s="1"/>
  <c r="K8" i="4"/>
  <c r="H6" i="4"/>
  <c r="E4" i="4"/>
  <c r="AQ3" i="5"/>
  <c r="AQ85" i="5"/>
  <c r="AQ44" i="5"/>
  <c r="AQ84" i="5"/>
  <c r="AQ43" i="5"/>
  <c r="AQ2" i="5"/>
  <c r="AQ83" i="5"/>
  <c r="AQ42" i="5"/>
  <c r="AQ1" i="5"/>
  <c r="BJ85" i="5"/>
  <c r="BJ44" i="5"/>
  <c r="BJ3" i="5"/>
  <c r="AE5" i="5"/>
  <c r="AE46" i="5"/>
  <c r="P5" i="5"/>
  <c r="P87" i="5"/>
  <c r="C26" i="3"/>
  <c r="G14" i="4"/>
  <c r="B26" i="3"/>
  <c r="D14" i="4"/>
  <c r="H26" i="4"/>
  <c r="C25" i="3"/>
  <c r="G13" i="4" s="1"/>
  <c r="B25" i="3"/>
  <c r="D13" i="4" s="1"/>
  <c r="H25" i="4" s="1"/>
  <c r="C24" i="3"/>
  <c r="G12" i="4" s="1"/>
  <c r="B24" i="3"/>
  <c r="D12" i="4" s="1"/>
  <c r="H24" i="4" s="1"/>
  <c r="R11" i="3"/>
  <c r="K1" i="4" s="1"/>
  <c r="H18" i="3"/>
  <c r="A8" i="4"/>
  <c r="I4" i="3"/>
  <c r="O85" i="5"/>
  <c r="F105" i="5" s="1"/>
  <c r="M2" i="3"/>
  <c r="AB3" i="5" s="1"/>
  <c r="Q23" i="5" s="1"/>
  <c r="R4" i="3"/>
  <c r="R14" i="3" s="1"/>
  <c r="Q4" i="3"/>
  <c r="T14" i="3" s="1"/>
  <c r="L18" i="3" s="1"/>
  <c r="R3" i="3"/>
  <c r="Q14" i="3" s="1"/>
  <c r="Q3" i="3"/>
  <c r="O14" i="3" s="1"/>
  <c r="R2" i="3"/>
  <c r="T16" i="3" s="1"/>
  <c r="Q2" i="3"/>
  <c r="R16" i="3" s="1"/>
  <c r="A1" i="6"/>
  <c r="A3" i="6"/>
  <c r="A5" i="6"/>
  <c r="H3" i="3"/>
  <c r="H4" i="3" s="1"/>
  <c r="I2" i="3"/>
  <c r="O3" i="5"/>
  <c r="F23" i="5"/>
  <c r="I3" i="3"/>
  <c r="O44" i="5" s="1"/>
  <c r="F64" i="5" s="1"/>
  <c r="M3" i="3"/>
  <c r="AB44" i="5"/>
  <c r="Q64" i="5" s="1"/>
  <c r="M4" i="3"/>
  <c r="AB85" i="5"/>
  <c r="Q105" i="5" s="1"/>
  <c r="H11" i="3"/>
  <c r="A1" i="4"/>
  <c r="L11" i="3"/>
  <c r="E1" i="4"/>
  <c r="O11" i="3"/>
  <c r="H1" i="4" s="1"/>
  <c r="H14" i="3"/>
  <c r="A4" i="4"/>
  <c r="H16" i="3"/>
  <c r="A6" i="4" s="1"/>
  <c r="A24" i="3"/>
  <c r="A12" i="4" s="1"/>
  <c r="A24" i="4" s="1"/>
  <c r="A25" i="3"/>
  <c r="A26" i="3" s="1"/>
  <c r="AE87" i="5"/>
  <c r="O26" i="4"/>
  <c r="E25" i="4"/>
  <c r="P46" i="5"/>
  <c r="W5" i="5"/>
  <c r="O24" i="4" l="1"/>
  <c r="E26" i="4"/>
  <c r="W87" i="5"/>
  <c r="A14" i="4"/>
  <c r="A26" i="4" s="1"/>
  <c r="A13" i="4"/>
  <c r="A25" i="4" s="1"/>
  <c r="W46" i="5"/>
  <c r="N18" i="3"/>
  <c r="AF18" i="3" s="1"/>
  <c r="AL15" i="3"/>
  <c r="AL14" i="3"/>
  <c r="W15" i="3"/>
  <c r="L17" i="3"/>
  <c r="U17" i="3" s="1"/>
  <c r="L16" i="3"/>
  <c r="U16" i="3" s="1"/>
  <c r="W14" i="3"/>
  <c r="U15" i="3"/>
  <c r="N17" i="3"/>
  <c r="N16" i="3"/>
  <c r="W16" i="3" s="1"/>
  <c r="AI14" i="3"/>
  <c r="U14" i="3"/>
  <c r="AI15" i="3"/>
  <c r="O19" i="3"/>
  <c r="U19" i="3" s="1"/>
  <c r="W17" i="3"/>
  <c r="AL16" i="3"/>
  <c r="AL17" i="3"/>
  <c r="Q18" i="3"/>
  <c r="Q19" i="3"/>
  <c r="W19" i="3" s="1"/>
  <c r="O18" i="3"/>
  <c r="E24" i="4"/>
  <c r="O25" i="4"/>
  <c r="AP15" i="3" l="1"/>
  <c r="AO15" i="3"/>
  <c r="AP19" i="3"/>
  <c r="W18" i="3"/>
  <c r="AF19" i="3"/>
  <c r="AO14" i="3"/>
  <c r="X14" i="3" s="1"/>
  <c r="AP14" i="3"/>
  <c r="AF16" i="3"/>
  <c r="AO16" i="3" s="1"/>
  <c r="X16" i="3" s="1"/>
  <c r="AF17" i="3"/>
  <c r="AO17" i="3" s="1"/>
  <c r="AP16" i="3"/>
  <c r="AP17" i="3"/>
  <c r="U18" i="3"/>
  <c r="AP18" i="3" s="1"/>
  <c r="AI18" i="3"/>
  <c r="AO18" i="3" s="1"/>
  <c r="AI19" i="3"/>
  <c r="AR15" i="3" l="1"/>
  <c r="AO19" i="3"/>
  <c r="AR19" i="3" s="1"/>
  <c r="AR17" i="3"/>
  <c r="AT17" i="3" s="1"/>
  <c r="X18" i="3"/>
  <c r="AS15" i="3" l="1"/>
  <c r="AS19" i="3"/>
  <c r="AT19" i="3"/>
  <c r="AT15" i="3"/>
  <c r="AU15" i="3" s="1"/>
  <c r="AV15" i="3" s="1"/>
  <c r="Y14" i="3" s="1"/>
  <c r="AS17" i="3"/>
  <c r="AU17" i="3" s="1"/>
  <c r="AV17" i="3" s="1"/>
  <c r="Y16" i="3" s="1"/>
  <c r="AU19" i="3" l="1"/>
  <c r="AV19" i="3" s="1"/>
  <c r="Y18" i="3" s="1"/>
  <c r="H24" i="3" s="1"/>
  <c r="L22" i="3"/>
  <c r="Q2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Spokojený uživatel Microsoft Office</author>
  </authors>
  <commentList>
    <comment ref="B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napiš název pořadatele např.       SKŠ ZŠ Mikulova Praha
</t>
        </r>
      </text>
    </comment>
    <comment ref="U2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zadej počet uhraných míčů v setech. 
Vyplňuj pouze zelená pole!!!</t>
        </r>
      </text>
    </comment>
    <comment ref="B3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Napiš adresu pořadatele
např. Mikulova 1594, 149 00 Praha 4</t>
        </r>
      </text>
    </comment>
    <comment ref="B6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 xml:space="preserve">napiš číslo kola 
např. 1. kolo </t>
        </r>
      </text>
    </comment>
    <comment ref="B7" authorId="0" shapeId="0" xr:uid="{00000000-0006-0000-02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napiš název soutěže např.  přebor Prahy </t>
        </r>
      </text>
    </comment>
    <comment ref="B8" authorId="0" shapeId="0" xr:uid="{00000000-0006-0000-0200-000006000000}">
      <text>
        <r>
          <rPr>
            <b/>
            <sz val="8"/>
            <color indexed="81"/>
            <rFont val="Tahoma"/>
            <family val="2"/>
            <charset val="238"/>
          </rPr>
          <t>napiš kategorii
např.  mladší žákyně</t>
        </r>
      </text>
    </comment>
    <comment ref="B9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 xml:space="preserve">zadej úroveň soutěže:
např. 1. LIGA
za tečku vlož vždy mezeru
</t>
        </r>
      </text>
    </comment>
    <comment ref="B11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napiš termín konání akce
např. 17.9.2013</t>
        </r>
      </text>
    </comment>
    <comment ref="C13" authorId="0" shapeId="0" xr:uid="{00000000-0006-0000-0200-000009000000}">
      <text>
        <r>
          <rPr>
            <b/>
            <sz val="8"/>
            <color indexed="81"/>
            <rFont val="Tahoma"/>
            <family val="2"/>
            <charset val="238"/>
          </rPr>
          <t>napiš začátek prvního utkání.    např. 9:00 nebo 13:00         Dodrž formát času tzn. x:xx nebo xx:xx</t>
        </r>
      </text>
    </comment>
    <comment ref="C15" authorId="0" shapeId="0" xr:uid="{00000000-0006-0000-0200-00000A000000}">
      <text>
        <r>
          <rPr>
            <b/>
            <sz val="8"/>
            <color indexed="81"/>
            <rFont val="Tahoma"/>
            <family val="2"/>
            <charset val="238"/>
          </rPr>
          <t>napiš počet vítězných setů.                               2 nebo 3</t>
        </r>
      </text>
    </comment>
    <comment ref="C17" authorId="0" shapeId="0" xr:uid="{00000000-0006-0000-0200-00000B000000}">
      <text>
        <r>
          <rPr>
            <b/>
            <sz val="8"/>
            <color indexed="81"/>
            <rFont val="Tahoma"/>
            <family val="2"/>
            <charset val="238"/>
          </rPr>
          <t>napiš název družstva nesmí být delší než 14 znaků vč. mezer</t>
        </r>
      </text>
    </comment>
    <comment ref="C18" authorId="0" shapeId="0" xr:uid="{00000000-0006-0000-0200-00000C000000}">
      <text>
        <r>
          <rPr>
            <b/>
            <sz val="8"/>
            <color indexed="81"/>
            <rFont val="Tahoma"/>
            <family val="2"/>
            <charset val="238"/>
          </rPr>
          <t>napiš název družstva nesmí být delší než 14 znaků vč. mezer</t>
        </r>
      </text>
    </comment>
    <comment ref="C19" authorId="0" shapeId="0" xr:uid="{00000000-0006-0000-0200-00000D000000}">
      <text>
        <r>
          <rPr>
            <b/>
            <sz val="8"/>
            <color indexed="81"/>
            <rFont val="Tahoma"/>
            <family val="2"/>
            <charset val="238"/>
          </rPr>
          <t>napiš název družstva nesmí být delší než 14 znaků vč. mezer</t>
        </r>
      </text>
    </comment>
  </commentList>
</comments>
</file>

<file path=xl/sharedStrings.xml><?xml version="1.0" encoding="utf-8"?>
<sst xmlns="http://schemas.openxmlformats.org/spreadsheetml/2006/main" count="507" uniqueCount="127">
  <si>
    <t>pořádá</t>
  </si>
  <si>
    <t>začátek</t>
  </si>
  <si>
    <t>počet hracích míst</t>
  </si>
  <si>
    <t>vítězné sety</t>
  </si>
  <si>
    <t>tělocvična A</t>
  </si>
  <si>
    <t>čas</t>
  </si>
  <si>
    <t>domácí</t>
  </si>
  <si>
    <t>hosté</t>
  </si>
  <si>
    <t>sety</t>
  </si>
  <si>
    <t>míče</t>
  </si>
  <si>
    <t>1.set</t>
  </si>
  <si>
    <t>2.set</t>
  </si>
  <si>
    <t>3.set</t>
  </si>
  <si>
    <t>4.set</t>
  </si>
  <si>
    <t>5.set</t>
  </si>
  <si>
    <t>výsledkový servis</t>
  </si>
  <si>
    <t>:</t>
  </si>
  <si>
    <t>body</t>
  </si>
  <si>
    <t>pořadí</t>
  </si>
  <si>
    <t>CELKEM</t>
  </si>
  <si>
    <t>1.</t>
  </si>
  <si>
    <t>2.</t>
  </si>
  <si>
    <t>3.</t>
  </si>
  <si>
    <t>družstva :</t>
  </si>
  <si>
    <t>Tělocvična A</t>
  </si>
  <si>
    <t>PRAŽSKÝ VOLEJBALOVÝ SVAZ</t>
  </si>
  <si>
    <t>ZÁPIS O UTKÁNÍ VE VOLEJBALU</t>
  </si>
  <si>
    <t>SOUTĚŽ:</t>
  </si>
  <si>
    <t>Kolo /
utkání:</t>
  </si>
  <si>
    <t>Pod Děkankou 82</t>
  </si>
  <si>
    <t>Třída</t>
  </si>
  <si>
    <t>140 21  Praha 4</t>
  </si>
  <si>
    <t>Domácí A:</t>
  </si>
  <si>
    <t>Hosté B:</t>
  </si>
  <si>
    <t>Kategorie:</t>
  </si>
  <si>
    <t>/</t>
  </si>
  <si>
    <t>Hráno dne:</t>
  </si>
  <si>
    <t>v</t>
  </si>
  <si>
    <t>hod.</t>
  </si>
  <si>
    <t>na hřišti</t>
  </si>
  <si>
    <t>Utkání:</t>
  </si>
  <si>
    <t>1. SET</t>
  </si>
  <si>
    <t>2. SET</t>
  </si>
  <si>
    <t>3. SET</t>
  </si>
  <si>
    <t>4. SET</t>
  </si>
  <si>
    <t>5. SET</t>
  </si>
  <si>
    <t>Začátek</t>
  </si>
  <si>
    <t>Konec</t>
  </si>
  <si>
    <t>DR.</t>
  </si>
  <si>
    <t>POŘADÍ HRÁČŮ NA PODÁNÍ</t>
  </si>
  <si>
    <t>1  2  3  4  5  6  7  8  9 1011121314151617181920</t>
  </si>
  <si>
    <t>2122232425262728293031323334353637383940</t>
  </si>
  <si>
    <t>T1</t>
  </si>
  <si>
    <t>T2</t>
  </si>
  <si>
    <t>Družstvo A:</t>
  </si>
  <si>
    <t>Družstvo B:</t>
  </si>
  <si>
    <t>POZNÁMKY</t>
  </si>
  <si>
    <t>JMÉNO</t>
  </si>
  <si>
    <t>Dres č.</t>
  </si>
  <si>
    <t>N</t>
  </si>
  <si>
    <t>D</t>
  </si>
  <si>
    <t>A/B</t>
  </si>
  <si>
    <t>SET</t>
  </si>
  <si>
    <t>STAV</t>
  </si>
  <si>
    <t>VÝSLEDEK</t>
  </si>
  <si>
    <t>A</t>
  </si>
  <si>
    <t>B</t>
  </si>
  <si>
    <t>MIN.</t>
  </si>
  <si>
    <t>SOUČET</t>
  </si>
  <si>
    <t>VÍTĚZ:</t>
  </si>
  <si>
    <t>2:</t>
  </si>
  <si>
    <t>3:</t>
  </si>
  <si>
    <t>Zápis schválen STK dne</t>
  </si>
  <si>
    <t>Podpis</t>
  </si>
  <si>
    <t>PODPISY PO UTKÁNÍ:</t>
  </si>
  <si>
    <t>LIB.</t>
  </si>
  <si>
    <t>KAPITÁN A:</t>
  </si>
  <si>
    <t>I. ROZHODČÍ:</t>
  </si>
  <si>
    <t>K-A:</t>
  </si>
  <si>
    <t>K-B:</t>
  </si>
  <si>
    <t>II. ROZHODČÍ:</t>
  </si>
  <si>
    <t>T-A:</t>
  </si>
  <si>
    <t>T-B:</t>
  </si>
  <si>
    <t>KAPITÁN B:</t>
  </si>
  <si>
    <t>ZAPISOVATEL:</t>
  </si>
  <si>
    <t>AT-A:</t>
  </si>
  <si>
    <t>AT-B:</t>
  </si>
  <si>
    <t>DELEGÁT:</t>
  </si>
  <si>
    <r>
      <t>MISTROVSKÉ</t>
    </r>
    <r>
      <rPr>
        <sz val="8"/>
        <rFont val="Arial CE"/>
        <family val="2"/>
        <charset val="238"/>
      </rPr>
      <t xml:space="preserve"> - turnajové - přátelské</t>
    </r>
  </si>
  <si>
    <t>1</t>
  </si>
  <si>
    <t>2</t>
  </si>
  <si>
    <t>3</t>
  </si>
  <si>
    <t>autor: MK</t>
  </si>
  <si>
    <t>občerstvení</t>
  </si>
  <si>
    <t xml:space="preserve">Pro využití tohoto programu nemusíte být znalcem Excelu. Stačí jen abyste přesně </t>
  </si>
  <si>
    <t xml:space="preserve">dodrželi zadání včetně skloňování, neboť většina údajů, které budete zadávat se </t>
  </si>
  <si>
    <t>automaticky kopírují do výstupních listů.</t>
  </si>
  <si>
    <t xml:space="preserve">Vyplňte list vstupní data. Všechny zelené buňky jsou označeny komentářem pro </t>
  </si>
  <si>
    <t>přesné zadání a je nutné všechny vyplnit, kromě buněk v tabulce výsledkový servis.</t>
  </si>
  <si>
    <t>Ty budete samozřejmě vyplňovat až po ukončení turnaje.</t>
  </si>
  <si>
    <t xml:space="preserve">Po vyplnění vstupních dat si myší překlikněte na list tabulka+rozpis. Zde budete mít </t>
  </si>
  <si>
    <t>již připravenou tabulku na "nástěnku" a rozpis utkání na každou tělocvičnu. Dejte tisk.</t>
  </si>
  <si>
    <t>Dále na listu zápisy máte připraveny všechny zápisy k turnaji. Opět dejte tisk.</t>
  </si>
  <si>
    <t xml:space="preserve">List popisy je jediný nezamčený a můžete zde libovolně měnit formáty. Naleznete </t>
  </si>
  <si>
    <t>zde popisky na šatny a též nejdůležitější popisku, která na turnaji nesmí chybět.</t>
  </si>
  <si>
    <t xml:space="preserve">Příprava na turnaj by Vám teď neměla trvat déle než jednu minutu. Ušetřený čas </t>
  </si>
  <si>
    <t>věnujte rodině, kterou svým koníčkem určitě zanedbáváte.</t>
  </si>
  <si>
    <t>SANKCE</t>
  </si>
  <si>
    <t>T</t>
  </si>
  <si>
    <t>V</t>
  </si>
  <si>
    <t>Zaznamenávání sankcí: Do příslušného sloupce uveďte patřičnou zkratku ("číslo" pro hráče; "Z" za zdržování; "T" pro trenéra; "AT" pro asistenta trenéra; "M" pro maséra; "L" pro lékaře písmeno ) a označte družstvo, set a stav bodů z pohledu sankcionovaného družstva v okamžiku udělení sankce. Vysvětlivky: N - napomenutí, T =  trest, V = vyloučení, D = diskvalifikace.</t>
  </si>
  <si>
    <t>Neoprávněná žádost</t>
  </si>
  <si>
    <t>Tato verze je určena pro jednokolový turnaj 3 družstev.</t>
  </si>
  <si>
    <t>VIZ. ZÁPIS č. 1</t>
  </si>
  <si>
    <t>VIZ. ZÁPIS č. 2</t>
  </si>
  <si>
    <r>
      <t xml:space="preserve">Vážení volejbaloví kolegové,                                        dostává se Vám do rukou program, který jsem vytvořil ve svých volných chvílích, pro jednodušší a hlavně přesnější počítání výsledků a pro zcela jednoduchou a rychlou přípravu turnajů. V této verzi 4/13 naleznete vše co je potřeba pro přípravu turnajů v pražském přeboru. Dá se samozřejmě využít i pro přátelské turnaje. Rád bych ale upozornil, že je to jen program. Vše co se nakonec objeví na výstupních listech je vinou zadávajícího. Snažil jsem se v této verzi udělat ještě jednodušší postup, ale přesto je potřeba alespoň základní data zadat. </t>
    </r>
    <r>
      <rPr>
        <b/>
        <sz val="20"/>
        <color indexed="10"/>
        <rFont val="Arial CE"/>
        <family val="2"/>
        <charset val="238"/>
      </rPr>
      <t xml:space="preserve">Buňky pro zadávání mají zelenou barvu, obsahují komentář pro přesné zadání a jsou pouze ve vstupních datech. </t>
    </r>
    <r>
      <rPr>
        <b/>
        <sz val="20"/>
        <rFont val="Arial CE"/>
        <family val="2"/>
        <charset val="238"/>
      </rPr>
      <t>Ostatní buňky a listy jsou uzamčeny pro přepisování kromě listů popisy, kde můžete libovolně měnit formáty, ale pozor na odstranění vzorců. Zároveň uděluji souhlas k používání tohoto programu pro všechny soutěže mládeže pořádaných PVS.          Své názory mi můžete zasílat na adresu kopecky@comfort-servis.cz. Martin Kopecký v.r.</t>
    </r>
  </si>
  <si>
    <t>Návod k programu výpočtové tabulky 4/13</t>
  </si>
  <si>
    <t>1.kolo</t>
  </si>
  <si>
    <t>Přebor Prahy</t>
  </si>
  <si>
    <t>8.října 2022</t>
  </si>
  <si>
    <t>5.liga</t>
  </si>
  <si>
    <t>SAVO B</t>
  </si>
  <si>
    <t>Vršovice</t>
  </si>
  <si>
    <t>SAVO Praha</t>
  </si>
  <si>
    <t>FZŠ Mezi Školami</t>
  </si>
  <si>
    <t>U18-Z</t>
  </si>
  <si>
    <t>Lvi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</si>
</sst>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3" x14ac:knownFonts="1"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name val="Arial CE"/>
      <family val="2"/>
      <charset val="238"/>
    </font>
    <font>
      <b/>
      <sz val="48"/>
      <name val="Arial CE"/>
      <family val="2"/>
      <charset val="238"/>
    </font>
    <font>
      <b/>
      <sz val="26"/>
      <name val="Arial CE"/>
      <family val="2"/>
      <charset val="238"/>
    </font>
    <font>
      <b/>
      <sz val="20"/>
      <name val="Arial CE"/>
      <family val="2"/>
      <charset val="238"/>
    </font>
    <font>
      <b/>
      <sz val="5.5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7.7"/>
      <name val="Arial CE"/>
      <family val="2"/>
      <charset val="238"/>
    </font>
    <font>
      <b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sz val="7.5"/>
      <name val="Arial CE"/>
      <family val="2"/>
      <charset val="238"/>
    </font>
    <font>
      <sz val="5"/>
      <name val="Arial CE"/>
      <family val="2"/>
      <charset val="238"/>
    </font>
    <font>
      <b/>
      <u/>
      <sz val="8"/>
      <name val="Arial CE"/>
      <family val="2"/>
      <charset val="238"/>
    </font>
    <font>
      <b/>
      <sz val="6"/>
      <name val="Arial CE"/>
      <family val="2"/>
      <charset val="238"/>
    </font>
    <font>
      <sz val="18"/>
      <name val="Arial CE"/>
      <family val="2"/>
      <charset val="238"/>
    </font>
    <font>
      <b/>
      <sz val="18"/>
      <name val="Arial CE"/>
      <family val="2"/>
      <charset val="238"/>
    </font>
    <font>
      <b/>
      <sz val="24"/>
      <name val="Arial CE"/>
      <family val="2"/>
      <charset val="238"/>
    </font>
    <font>
      <sz val="12"/>
      <name val="Arial CE"/>
      <family val="2"/>
      <charset val="238"/>
    </font>
    <font>
      <b/>
      <sz val="28"/>
      <name val="Arial CE"/>
      <family val="2"/>
      <charset val="238"/>
    </font>
    <font>
      <b/>
      <sz val="8"/>
      <color indexed="81"/>
      <name val="Tahoma"/>
      <family val="2"/>
    </font>
    <font>
      <b/>
      <sz val="130"/>
      <name val="Arial CE"/>
      <family val="2"/>
      <charset val="238"/>
    </font>
    <font>
      <b/>
      <sz val="20"/>
      <color indexed="10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b/>
      <sz val="36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9">
    <xf numFmtId="0" fontId="0" fillId="0" borderId="0" xfId="0"/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8" fillId="0" borderId="1" xfId="0" applyFont="1" applyBorder="1" applyProtection="1">
      <protection hidden="1"/>
    </xf>
    <xf numFmtId="0" fontId="8" fillId="0" borderId="21" xfId="0" applyFont="1" applyBorder="1" applyAlignment="1" applyProtection="1">
      <alignment horizontal="center"/>
      <protection hidden="1"/>
    </xf>
    <xf numFmtId="0" fontId="8" fillId="0" borderId="22" xfId="0" applyFont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12" fillId="0" borderId="0" xfId="0" applyFont="1" applyProtection="1">
      <protection hidden="1"/>
    </xf>
    <xf numFmtId="20" fontId="8" fillId="0" borderId="21" xfId="0" applyNumberFormat="1" applyFont="1" applyBorder="1" applyAlignment="1" applyProtection="1">
      <alignment horizontal="center"/>
      <protection hidden="1"/>
    </xf>
    <xf numFmtId="20" fontId="8" fillId="0" borderId="23" xfId="0" applyNumberFormat="1" applyFont="1" applyBorder="1" applyAlignment="1" applyProtection="1">
      <alignment horizontal="center"/>
      <protection hidden="1"/>
    </xf>
    <xf numFmtId="0" fontId="8" fillId="0" borderId="25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6" xfId="0" applyFont="1" applyBorder="1" applyProtection="1">
      <protection hidden="1"/>
    </xf>
    <xf numFmtId="0" fontId="8" fillId="0" borderId="14" xfId="0" applyFont="1" applyBorder="1" applyProtection="1">
      <protection hidden="1"/>
    </xf>
    <xf numFmtId="20" fontId="8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20" fontId="8" fillId="0" borderId="27" xfId="0" applyNumberFormat="1" applyFont="1" applyBorder="1" applyAlignment="1" applyProtection="1">
      <alignment horizontal="center"/>
      <protection hidden="1"/>
    </xf>
    <xf numFmtId="0" fontId="8" fillId="0" borderId="28" xfId="0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8" fillId="2" borderId="22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8" fillId="2" borderId="30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center"/>
      <protection hidden="1"/>
    </xf>
    <xf numFmtId="0" fontId="8" fillId="0" borderId="32" xfId="0" applyFont="1" applyBorder="1" applyAlignment="1" applyProtection="1">
      <alignment horizontal="center"/>
      <protection hidden="1"/>
    </xf>
    <xf numFmtId="0" fontId="8" fillId="0" borderId="33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1" fillId="0" borderId="28" xfId="0" applyFont="1" applyBorder="1" applyAlignment="1" applyProtection="1">
      <alignment horizontal="center"/>
      <protection hidden="1"/>
    </xf>
    <xf numFmtId="0" fontId="11" fillId="0" borderId="29" xfId="0" applyFon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/>
      <protection hidden="1"/>
    </xf>
    <xf numFmtId="0" fontId="31" fillId="0" borderId="6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0" fillId="0" borderId="0" xfId="0" applyFont="1" applyAlignment="1" applyProtection="1">
      <alignment horizontal="center"/>
      <protection hidden="1"/>
    </xf>
    <xf numFmtId="0" fontId="30" fillId="0" borderId="0" xfId="0" applyFont="1" applyProtection="1">
      <protection hidden="1"/>
    </xf>
    <xf numFmtId="20" fontId="8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/>
      <protection hidden="1"/>
    </xf>
    <xf numFmtId="20" fontId="26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8" fillId="0" borderId="3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34" xfId="0" applyFont="1" applyBorder="1" applyAlignment="1" applyProtection="1">
      <alignment vertical="center"/>
      <protection hidden="1"/>
    </xf>
    <xf numFmtId="49" fontId="11" fillId="0" borderId="0" xfId="0" applyNumberFormat="1" applyFont="1" applyAlignment="1" applyProtection="1">
      <alignment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0" fontId="2" fillId="0" borderId="35" xfId="0" applyFont="1" applyBorder="1" applyAlignment="1" applyProtection="1">
      <alignment vertical="center"/>
      <protection hidden="1"/>
    </xf>
    <xf numFmtId="0" fontId="10" fillId="0" borderId="18" xfId="0" applyFont="1" applyBorder="1" applyAlignment="1" applyProtection="1">
      <alignment vertical="center"/>
      <protection hidden="1"/>
    </xf>
    <xf numFmtId="0" fontId="11" fillId="0" borderId="18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2" fillId="0" borderId="38" xfId="0" applyFont="1" applyBorder="1" applyAlignment="1" applyProtection="1">
      <alignment horizontal="left" vertical="center"/>
      <protection hidden="1"/>
    </xf>
    <xf numFmtId="0" fontId="8" fillId="0" borderId="22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 textRotation="90" wrapText="1"/>
      <protection hidden="1"/>
    </xf>
    <xf numFmtId="49" fontId="6" fillId="0" borderId="0" xfId="0" applyNumberFormat="1" applyFont="1" applyAlignment="1" applyProtection="1">
      <alignment horizontal="center" vertical="center" wrapText="1" shrinkToFit="1"/>
      <protection hidden="1"/>
    </xf>
    <xf numFmtId="0" fontId="11" fillId="0" borderId="39" xfId="0" applyFont="1" applyBorder="1" applyAlignment="1" applyProtection="1">
      <alignment vertical="center"/>
      <protection hidden="1"/>
    </xf>
    <xf numFmtId="0" fontId="11" fillId="0" borderId="4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17" fillId="0" borderId="33" xfId="0" applyFont="1" applyBorder="1" applyAlignment="1" applyProtection="1">
      <alignment horizontal="center" vertical="center" wrapText="1"/>
      <protection hidden="1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9" fillId="0" borderId="31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vertical="center"/>
      <protection hidden="1"/>
    </xf>
    <xf numFmtId="0" fontId="2" fillId="0" borderId="38" xfId="0" applyFont="1" applyBorder="1" applyAlignment="1" applyProtection="1">
      <alignment vertical="center"/>
      <protection hidden="1"/>
    </xf>
    <xf numFmtId="0" fontId="2" fillId="0" borderId="36" xfId="0" applyFont="1" applyBorder="1" applyAlignment="1" applyProtection="1">
      <alignment vertical="center"/>
      <protection hidden="1"/>
    </xf>
    <xf numFmtId="0" fontId="2" fillId="0" borderId="37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0" fontId="8" fillId="0" borderId="23" xfId="0" applyFont="1" applyBorder="1" applyAlignment="1" applyProtection="1">
      <alignment vertical="center"/>
      <protection hidden="1"/>
    </xf>
    <xf numFmtId="0" fontId="8" fillId="0" borderId="24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18" fillId="0" borderId="42" xfId="0" applyFont="1" applyBorder="1" applyAlignment="1" applyProtection="1">
      <alignment horizontal="left" vertical="center"/>
      <protection hidden="1"/>
    </xf>
    <xf numFmtId="0" fontId="18" fillId="0" borderId="13" xfId="0" applyFont="1" applyBorder="1" applyAlignment="1" applyProtection="1">
      <alignment horizontal="left" vertical="center"/>
      <protection hidden="1"/>
    </xf>
    <xf numFmtId="0" fontId="18" fillId="0" borderId="43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27" xfId="0" applyFont="1" applyBorder="1" applyAlignment="1" applyProtection="1">
      <alignment horizontal="left" vertical="center"/>
      <protection hidden="1"/>
    </xf>
    <xf numFmtId="0" fontId="2" fillId="0" borderId="28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horizontal="left" vertical="center"/>
      <protection hidden="1"/>
    </xf>
    <xf numFmtId="0" fontId="2" fillId="0" borderId="24" xfId="0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49" xfId="0" applyFont="1" applyBorder="1" applyAlignment="1" applyProtection="1">
      <alignment horizontal="center" vertical="center"/>
      <protection hidden="1"/>
    </xf>
    <xf numFmtId="0" fontId="23" fillId="0" borderId="53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9" fillId="0" borderId="18" xfId="0" applyFont="1" applyBorder="1" applyAlignment="1" applyProtection="1">
      <alignment horizontal="center" wrapText="1"/>
      <protection hidden="1"/>
    </xf>
    <xf numFmtId="0" fontId="9" fillId="0" borderId="14" xfId="0" applyFont="1" applyBorder="1" applyAlignment="1" applyProtection="1">
      <alignment horizontal="center" wrapText="1"/>
      <protection hidden="1"/>
    </xf>
    <xf numFmtId="0" fontId="9" fillId="0" borderId="45" xfId="0" applyFont="1" applyBorder="1" applyAlignment="1" applyProtection="1">
      <alignment horizontal="center" wrapText="1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3" fillId="0" borderId="4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22" fillId="0" borderId="45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/>
      <protection hidden="1"/>
    </xf>
    <xf numFmtId="0" fontId="12" fillId="0" borderId="31" xfId="0" applyFont="1" applyBorder="1" applyAlignment="1" applyProtection="1">
      <alignment horizontal="center"/>
      <protection hidden="1"/>
    </xf>
    <xf numFmtId="0" fontId="12" fillId="0" borderId="32" xfId="0" applyFont="1" applyBorder="1" applyAlignment="1" applyProtection="1">
      <alignment horizontal="center"/>
      <protection hidden="1"/>
    </xf>
    <xf numFmtId="0" fontId="12" fillId="0" borderId="21" xfId="0" applyFont="1" applyBorder="1" applyAlignment="1" applyProtection="1">
      <alignment horizontal="center"/>
      <protection hidden="1"/>
    </xf>
    <xf numFmtId="0" fontId="12" fillId="0" borderId="22" xfId="0" applyFont="1" applyBorder="1" applyAlignment="1" applyProtection="1">
      <alignment horizontal="center"/>
      <protection hidden="1"/>
    </xf>
    <xf numFmtId="0" fontId="12" fillId="0" borderId="51" xfId="0" applyFont="1" applyBorder="1" applyAlignment="1" applyProtection="1">
      <alignment horizontal="center"/>
      <protection hidden="1"/>
    </xf>
    <xf numFmtId="0" fontId="12" fillId="0" borderId="50" xfId="0" applyFont="1" applyBorder="1" applyAlignment="1" applyProtection="1">
      <alignment horizontal="center"/>
      <protection hidden="1"/>
    </xf>
    <xf numFmtId="0" fontId="10" fillId="0" borderId="52" xfId="0" applyFont="1" applyBorder="1" applyAlignment="1" applyProtection="1">
      <alignment horizontal="center" vertical="center" textRotation="45" wrapText="1"/>
      <protection hidden="1"/>
    </xf>
    <xf numFmtId="0" fontId="10" fillId="0" borderId="31" xfId="0" applyFont="1" applyBorder="1" applyAlignment="1" applyProtection="1">
      <alignment horizontal="center" vertical="center" textRotation="45" wrapText="1"/>
      <protection hidden="1"/>
    </xf>
    <xf numFmtId="0" fontId="10" fillId="0" borderId="37" xfId="0" applyFont="1" applyBorder="1" applyAlignment="1" applyProtection="1">
      <alignment horizontal="center" vertical="center" textRotation="45" wrapText="1"/>
      <protection hidden="1"/>
    </xf>
    <xf numFmtId="0" fontId="10" fillId="0" borderId="22" xfId="0" applyFont="1" applyBorder="1" applyAlignment="1" applyProtection="1">
      <alignment horizontal="center" vertical="center" textRotation="45" wrapText="1"/>
      <protection hidden="1"/>
    </xf>
    <xf numFmtId="0" fontId="10" fillId="0" borderId="44" xfId="0" applyFont="1" applyBorder="1" applyAlignment="1" applyProtection="1">
      <alignment horizontal="center" vertical="center" textRotation="45" wrapText="1"/>
      <protection hidden="1"/>
    </xf>
    <xf numFmtId="0" fontId="10" fillId="0" borderId="50" xfId="0" applyFont="1" applyBorder="1" applyAlignment="1" applyProtection="1">
      <alignment horizontal="center" vertical="center" textRotation="45" wrapText="1"/>
      <protection hidden="1"/>
    </xf>
    <xf numFmtId="0" fontId="8" fillId="0" borderId="31" xfId="0" applyFont="1" applyBorder="1" applyAlignment="1" applyProtection="1">
      <alignment horizontal="center"/>
      <protection hidden="1"/>
    </xf>
    <xf numFmtId="0" fontId="12" fillId="0" borderId="22" xfId="0" applyFont="1" applyBorder="1" applyAlignment="1" applyProtection="1">
      <alignment horizontal="center" textRotation="90"/>
      <protection hidden="1"/>
    </xf>
    <xf numFmtId="0" fontId="12" fillId="0" borderId="50" xfId="0" applyFont="1" applyBorder="1" applyAlignment="1" applyProtection="1">
      <alignment horizontal="center" textRotation="90"/>
      <protection hidden="1"/>
    </xf>
    <xf numFmtId="0" fontId="12" fillId="0" borderId="30" xfId="0" applyFont="1" applyBorder="1" applyAlignment="1" applyProtection="1">
      <alignment horizontal="center" textRotation="90"/>
      <protection hidden="1"/>
    </xf>
    <xf numFmtId="0" fontId="12" fillId="0" borderId="54" xfId="0" applyFont="1" applyBorder="1" applyAlignment="1" applyProtection="1">
      <alignment horizontal="center" textRotation="90"/>
      <protection hidden="1"/>
    </xf>
    <xf numFmtId="0" fontId="8" fillId="0" borderId="34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1" fillId="0" borderId="22" xfId="0" applyFont="1" applyBorder="1" applyAlignment="1" applyProtection="1">
      <alignment horizontal="center"/>
      <protection hidden="1"/>
    </xf>
    <xf numFmtId="0" fontId="11" fillId="0" borderId="31" xfId="0" applyFont="1" applyBorder="1" applyAlignment="1" applyProtection="1">
      <alignment horizontal="center"/>
      <protection hidden="1"/>
    </xf>
    <xf numFmtId="0" fontId="8" fillId="0" borderId="32" xfId="0" applyFont="1" applyBorder="1" applyAlignment="1" applyProtection="1">
      <alignment horizontal="center"/>
      <protection hidden="1"/>
    </xf>
    <xf numFmtId="0" fontId="8" fillId="0" borderId="48" xfId="0" applyFont="1" applyBorder="1" applyAlignment="1" applyProtection="1">
      <alignment horizontal="center"/>
      <protection hidden="1"/>
    </xf>
    <xf numFmtId="0" fontId="8" fillId="0" borderId="47" xfId="0" applyFont="1" applyBorder="1" applyAlignment="1" applyProtection="1">
      <alignment horizontal="center"/>
      <protection hidden="1"/>
    </xf>
    <xf numFmtId="0" fontId="8" fillId="0" borderId="49" xfId="0" applyFont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9" fillId="2" borderId="22" xfId="0" applyFont="1" applyFill="1" applyBorder="1" applyAlignment="1" applyProtection="1">
      <alignment horizontal="center"/>
      <protection locked="0"/>
    </xf>
    <xf numFmtId="14" fontId="9" fillId="2" borderId="22" xfId="0" applyNumberFormat="1" applyFont="1" applyFill="1" applyBorder="1" applyAlignment="1" applyProtection="1">
      <alignment horizontal="center"/>
      <protection locked="0"/>
    </xf>
    <xf numFmtId="20" fontId="12" fillId="2" borderId="22" xfId="0" applyNumberFormat="1" applyFont="1" applyFill="1" applyBorder="1" applyAlignment="1" applyProtection="1">
      <alignment horizontal="center"/>
      <protection locked="0"/>
    </xf>
    <xf numFmtId="0" fontId="12" fillId="2" borderId="22" xfId="0" applyFont="1" applyFill="1" applyBorder="1" applyAlignment="1" applyProtection="1">
      <alignment horizontal="center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24" fillId="2" borderId="22" xfId="0" applyFont="1" applyFill="1" applyBorder="1" applyAlignment="1" applyProtection="1">
      <alignment horizontal="center"/>
      <protection locked="0"/>
    </xf>
    <xf numFmtId="0" fontId="25" fillId="2" borderId="22" xfId="0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 wrapText="1"/>
      <protection hidden="1"/>
    </xf>
    <xf numFmtId="0" fontId="9" fillId="0" borderId="17" xfId="0" applyFont="1" applyBorder="1" applyAlignment="1" applyProtection="1">
      <alignment horizontal="center" wrapText="1"/>
      <protection hidden="1"/>
    </xf>
    <xf numFmtId="0" fontId="8" fillId="0" borderId="33" xfId="0" applyFont="1" applyBorder="1" applyAlignment="1" applyProtection="1">
      <alignment horizontal="center"/>
      <protection hidden="1"/>
    </xf>
    <xf numFmtId="0" fontId="23" fillId="0" borderId="4" xfId="0" applyFont="1" applyBorder="1" applyAlignment="1" applyProtection="1">
      <alignment horizontal="center" vertical="center" wrapText="1"/>
      <protection hidden="1"/>
    </xf>
    <xf numFmtId="0" fontId="23" fillId="0" borderId="1" xfId="0" applyFont="1" applyBorder="1" applyAlignment="1" applyProtection="1">
      <alignment horizontal="center" vertical="center" wrapText="1"/>
      <protection hidden="1"/>
    </xf>
    <xf numFmtId="0" fontId="23" fillId="0" borderId="5" xfId="0" applyFont="1" applyBorder="1" applyAlignment="1" applyProtection="1">
      <alignment horizontal="center" vertical="center" wrapText="1"/>
      <protection hidden="1"/>
    </xf>
    <xf numFmtId="0" fontId="23" fillId="0" borderId="34" xfId="0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23" fillId="0" borderId="55" xfId="0" applyFont="1" applyBorder="1" applyAlignment="1" applyProtection="1">
      <alignment horizontal="center" vertical="center" wrapText="1"/>
      <protection hidden="1"/>
    </xf>
    <xf numFmtId="0" fontId="23" fillId="0" borderId="35" xfId="0" applyFont="1" applyBorder="1" applyAlignment="1" applyProtection="1">
      <alignment horizontal="center" vertical="center" wrapText="1"/>
      <protection hidden="1"/>
    </xf>
    <xf numFmtId="0" fontId="23" fillId="0" borderId="18" xfId="0" applyFont="1" applyBorder="1" applyAlignment="1" applyProtection="1">
      <alignment horizontal="center" vertical="center" wrapText="1"/>
      <protection hidden="1"/>
    </xf>
    <xf numFmtId="0" fontId="23" fillId="0" borderId="46" xfId="0" applyFont="1" applyBorder="1" applyAlignment="1" applyProtection="1">
      <alignment horizontal="center" vertical="center" wrapText="1"/>
      <protection hidden="1"/>
    </xf>
    <xf numFmtId="0" fontId="9" fillId="0" borderId="52" xfId="0" applyFont="1" applyBorder="1" applyAlignment="1" applyProtection="1">
      <alignment horizontal="center" vertical="center" textRotation="45"/>
      <protection hidden="1"/>
    </xf>
    <xf numFmtId="0" fontId="9" fillId="0" borderId="31" xfId="0" applyFont="1" applyBorder="1" applyAlignment="1" applyProtection="1">
      <alignment horizontal="center" vertical="center" textRotation="45"/>
      <protection hidden="1"/>
    </xf>
    <xf numFmtId="0" fontId="9" fillId="0" borderId="37" xfId="0" applyFont="1" applyBorder="1" applyAlignment="1" applyProtection="1">
      <alignment horizontal="center" vertical="center" textRotation="45"/>
      <protection hidden="1"/>
    </xf>
    <xf numFmtId="0" fontId="9" fillId="0" borderId="22" xfId="0" applyFont="1" applyBorder="1" applyAlignment="1" applyProtection="1">
      <alignment horizontal="center" vertical="center" textRotation="45"/>
      <protection hidden="1"/>
    </xf>
    <xf numFmtId="0" fontId="9" fillId="0" borderId="44" xfId="0" applyFont="1" applyBorder="1" applyAlignment="1" applyProtection="1">
      <alignment horizontal="center" vertical="center" textRotation="45"/>
      <protection hidden="1"/>
    </xf>
    <xf numFmtId="0" fontId="9" fillId="0" borderId="50" xfId="0" applyFont="1" applyBorder="1" applyAlignment="1" applyProtection="1">
      <alignment horizontal="center" vertical="center" textRotation="45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14" fillId="0" borderId="31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wrapText="1"/>
      <protection hidden="1"/>
    </xf>
    <xf numFmtId="0" fontId="8" fillId="0" borderId="5" xfId="0" applyFont="1" applyBorder="1" applyAlignment="1" applyProtection="1">
      <alignment wrapText="1"/>
      <protection hidden="1"/>
    </xf>
    <xf numFmtId="0" fontId="8" fillId="0" borderId="35" xfId="0" applyFont="1" applyBorder="1" applyAlignment="1" applyProtection="1">
      <alignment wrapText="1"/>
      <protection hidden="1"/>
    </xf>
    <xf numFmtId="0" fontId="8" fillId="0" borderId="18" xfId="0" applyFont="1" applyBorder="1" applyAlignment="1" applyProtection="1">
      <alignment wrapText="1"/>
      <protection hidden="1"/>
    </xf>
    <xf numFmtId="0" fontId="8" fillId="0" borderId="46" xfId="0" applyFont="1" applyBorder="1" applyAlignment="1" applyProtection="1">
      <alignment wrapText="1"/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28" xfId="0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/>
      <protection hidden="1"/>
    </xf>
    <xf numFmtId="0" fontId="8" fillId="0" borderId="25" xfId="0" applyFont="1" applyBorder="1" applyAlignment="1" applyProtection="1">
      <alignment horizontal="center"/>
      <protection hidden="1"/>
    </xf>
    <xf numFmtId="20" fontId="8" fillId="0" borderId="33" xfId="0" applyNumberFormat="1" applyFont="1" applyBorder="1" applyAlignment="1" applyProtection="1">
      <alignment horizontal="center"/>
      <protection hidden="1"/>
    </xf>
    <xf numFmtId="0" fontId="8" fillId="0" borderId="22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/>
      <protection hidden="1"/>
    </xf>
    <xf numFmtId="20" fontId="8" fillId="0" borderId="0" xfId="0" applyNumberFormat="1" applyFont="1" applyAlignment="1" applyProtection="1">
      <alignment horizontal="center"/>
      <protection hidden="1"/>
    </xf>
    <xf numFmtId="20" fontId="8" fillId="0" borderId="21" xfId="0" applyNumberFormat="1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2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20" fontId="8" fillId="0" borderId="23" xfId="0" applyNumberFormat="1" applyFont="1" applyBorder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20" fontId="26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8" fillId="0" borderId="35" xfId="0" applyFont="1" applyBorder="1" applyAlignment="1" applyProtection="1">
      <alignment horizontal="left" vertical="center"/>
      <protection hidden="1"/>
    </xf>
    <xf numFmtId="0" fontId="18" fillId="0" borderId="18" xfId="0" applyFont="1" applyBorder="1" applyAlignment="1" applyProtection="1">
      <alignment horizontal="left" vertical="center"/>
      <protection hidden="1"/>
    </xf>
    <xf numFmtId="0" fontId="18" fillId="0" borderId="46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 horizontal="left" vertical="center" wrapText="1"/>
      <protection hidden="1"/>
    </xf>
    <xf numFmtId="0" fontId="2" fillId="0" borderId="16" xfId="0" applyFont="1" applyBorder="1" applyAlignment="1" applyProtection="1">
      <alignment horizontal="left" vertical="center" wrapText="1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21" fillId="0" borderId="4" xfId="0" applyFont="1" applyBorder="1" applyAlignment="1" applyProtection="1">
      <alignment horizontal="center" vertical="center" wrapText="1" shrinkToFit="1"/>
      <protection hidden="1"/>
    </xf>
    <xf numFmtId="0" fontId="17" fillId="0" borderId="1" xfId="0" applyFont="1" applyBorder="1" applyAlignment="1" applyProtection="1">
      <alignment vertical="center"/>
      <protection hidden="1"/>
    </xf>
    <xf numFmtId="0" fontId="17" fillId="0" borderId="34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56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left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2" fillId="0" borderId="56" xfId="0" applyFont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 horizontal="left" vertical="center"/>
      <protection hidden="1"/>
    </xf>
    <xf numFmtId="0" fontId="2" fillId="0" borderId="16" xfId="0" applyFont="1" applyBorder="1" applyAlignment="1" applyProtection="1">
      <alignment horizontal="left" vertical="center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0" borderId="24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49" fontId="11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11" fillId="0" borderId="31" xfId="0" applyFont="1" applyBorder="1" applyAlignment="1" applyProtection="1">
      <alignment horizontal="center" vertical="center" wrapText="1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7" fillId="0" borderId="63" xfId="0" applyFont="1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0" fontId="2" fillId="0" borderId="35" xfId="0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8" fillId="0" borderId="22" xfId="0" applyFont="1" applyBorder="1" applyAlignment="1" applyProtection="1">
      <alignment horizontal="left" vertical="center"/>
      <protection hidden="1"/>
    </xf>
    <xf numFmtId="0" fontId="8" fillId="0" borderId="30" xfId="0" applyFont="1" applyBorder="1" applyAlignment="1" applyProtection="1">
      <alignment horizontal="left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20" fontId="11" fillId="0" borderId="0" xfId="0" applyNumberFormat="1" applyFont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16" fillId="0" borderId="59" xfId="0" applyFont="1" applyBorder="1" applyAlignment="1" applyProtection="1">
      <alignment horizontal="center" vertical="center" textRotation="90"/>
      <protection hidden="1"/>
    </xf>
    <xf numFmtId="0" fontId="16" fillId="0" borderId="60" xfId="0" applyFont="1" applyBorder="1" applyAlignment="1" applyProtection="1">
      <alignment horizontal="center" vertical="center" textRotation="90"/>
      <protection hidden="1"/>
    </xf>
    <xf numFmtId="0" fontId="16" fillId="0" borderId="61" xfId="0" applyFont="1" applyBorder="1" applyAlignment="1" applyProtection="1">
      <alignment horizontal="center" vertical="center" textRotation="90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49" fontId="6" fillId="0" borderId="22" xfId="0" applyNumberFormat="1" applyFont="1" applyBorder="1" applyAlignment="1" applyProtection="1">
      <alignment horizontal="center" vertical="center" wrapText="1" shrinkToFit="1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4" fillId="0" borderId="62" xfId="0" applyFon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49" fontId="14" fillId="0" borderId="13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left"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8" fillId="0" borderId="43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/>
      <protection hidden="1"/>
    </xf>
    <xf numFmtId="49" fontId="6" fillId="0" borderId="30" xfId="0" applyNumberFormat="1" applyFont="1" applyBorder="1" applyAlignment="1" applyProtection="1">
      <alignment horizontal="center" vertical="center" wrapText="1" shrinkToFit="1"/>
      <protection hidden="1"/>
    </xf>
    <xf numFmtId="0" fontId="17" fillId="0" borderId="9" xfId="0" applyFont="1" applyBorder="1" applyAlignment="1" applyProtection="1">
      <alignment horizontal="left" vertical="center"/>
      <protection hidden="1"/>
    </xf>
    <xf numFmtId="0" fontId="17" fillId="0" borderId="7" xfId="0" applyFont="1" applyBorder="1" applyAlignment="1" applyProtection="1">
      <alignment horizontal="left" vertical="center"/>
      <protection hidden="1"/>
    </xf>
    <xf numFmtId="0" fontId="17" fillId="0" borderId="8" xfId="0" applyFont="1" applyBorder="1" applyAlignment="1" applyProtection="1">
      <alignment horizontal="left" vertical="center"/>
      <protection hidden="1"/>
    </xf>
    <xf numFmtId="0" fontId="17" fillId="0" borderId="8" xfId="0" applyFont="1" applyBorder="1" applyAlignment="1" applyProtection="1">
      <alignment horizontal="left" vertical="center" wrapText="1"/>
      <protection hidden="1"/>
    </xf>
    <xf numFmtId="0" fontId="17" fillId="0" borderId="7" xfId="0" applyFont="1" applyBorder="1" applyAlignment="1" applyProtection="1">
      <alignment horizontal="left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18" fillId="0" borderId="22" xfId="0" applyFont="1" applyBorder="1" applyAlignment="1" applyProtection="1">
      <alignment horizontal="center" vertical="center"/>
      <protection hidden="1"/>
    </xf>
    <xf numFmtId="0" fontId="18" fillId="0" borderId="30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52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49" fontId="6" fillId="0" borderId="8" xfId="0" applyNumberFormat="1" applyFont="1" applyBorder="1" applyAlignment="1" applyProtection="1">
      <alignment horizontal="center" vertical="center" wrapText="1" shrinkToFit="1"/>
      <protection hidden="1"/>
    </xf>
    <xf numFmtId="49" fontId="6" fillId="0" borderId="10" xfId="0" applyNumberFormat="1" applyFont="1" applyBorder="1" applyAlignment="1" applyProtection="1">
      <alignment horizontal="center" vertical="center" wrapText="1" shrinkToFit="1"/>
      <protection hidden="1"/>
    </xf>
    <xf numFmtId="0" fontId="8" fillId="0" borderId="16" xfId="0" applyFont="1" applyBorder="1" applyAlignment="1" applyProtection="1">
      <alignment horizontal="left" vertical="center" wrapText="1"/>
      <protection hidden="1"/>
    </xf>
    <xf numFmtId="0" fontId="12" fillId="0" borderId="16" xfId="0" applyFont="1" applyBorder="1" applyAlignment="1" applyProtection="1">
      <alignment horizontal="left" wrapText="1"/>
      <protection hidden="1"/>
    </xf>
    <xf numFmtId="0" fontId="12" fillId="0" borderId="20" xfId="0" applyFont="1" applyBorder="1" applyAlignment="1" applyProtection="1">
      <alignment horizontal="left" wrapText="1"/>
      <protection hidden="1"/>
    </xf>
    <xf numFmtId="0" fontId="17" fillId="0" borderId="9" xfId="0" applyFont="1" applyBorder="1" applyAlignment="1" applyProtection="1">
      <alignment horizontal="left" vertical="center" wrapText="1"/>
      <protection hidden="1"/>
    </xf>
    <xf numFmtId="49" fontId="6" fillId="0" borderId="7" xfId="0" applyNumberFormat="1" applyFont="1" applyBorder="1" applyAlignment="1" applyProtection="1">
      <alignment horizontal="center" vertical="center" wrapText="1" shrinkToFit="1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center" vertical="center"/>
      <protection hidden="1"/>
    </xf>
    <xf numFmtId="0" fontId="8" fillId="0" borderId="41" xfId="0" applyFont="1" applyBorder="1" applyAlignment="1" applyProtection="1">
      <alignment horizontal="center" vertical="center"/>
      <protection hidden="1"/>
    </xf>
    <xf numFmtId="0" fontId="20" fillId="0" borderId="21" xfId="0" applyFont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left" vertical="center"/>
      <protection locked="0"/>
    </xf>
    <xf numFmtId="0" fontId="20" fillId="0" borderId="36" xfId="0" applyFont="1" applyBorder="1" applyAlignment="1" applyProtection="1">
      <alignment horizontal="left" vertical="center"/>
      <protection locked="0"/>
    </xf>
    <xf numFmtId="0" fontId="20" fillId="0" borderId="37" xfId="0" applyFont="1" applyBorder="1" applyAlignment="1" applyProtection="1">
      <alignment horizontal="left" vertical="center"/>
      <protection locked="0"/>
    </xf>
    <xf numFmtId="0" fontId="2" fillId="0" borderId="57" xfId="0" applyFont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locked="0"/>
    </xf>
    <xf numFmtId="0" fontId="7" fillId="0" borderId="51" xfId="0" applyFont="1" applyBorder="1" applyAlignment="1" applyProtection="1">
      <alignment horizontal="left" vertical="center"/>
      <protection locked="0"/>
    </xf>
    <xf numFmtId="0" fontId="7" fillId="0" borderId="50" xfId="0" applyFont="1" applyBorder="1" applyAlignment="1" applyProtection="1">
      <alignment horizontal="left" vertical="center"/>
      <protection locked="0"/>
    </xf>
    <xf numFmtId="0" fontId="18" fillId="0" borderId="57" xfId="0" applyFont="1" applyBorder="1" applyAlignment="1" applyProtection="1">
      <alignment horizontal="left" vertical="center"/>
      <protection hidden="1"/>
    </xf>
    <xf numFmtId="0" fontId="18" fillId="0" borderId="36" xfId="0" applyFont="1" applyBorder="1" applyAlignment="1" applyProtection="1">
      <alignment horizontal="left" vertical="center"/>
      <protection hidden="1"/>
    </xf>
    <xf numFmtId="0" fontId="18" fillId="0" borderId="41" xfId="0" applyFont="1" applyBorder="1" applyAlignment="1" applyProtection="1">
      <alignment horizontal="left" vertical="center"/>
      <protection hidden="1"/>
    </xf>
    <xf numFmtId="49" fontId="2" fillId="0" borderId="36" xfId="0" applyNumberFormat="1" applyFont="1" applyBorder="1" applyAlignment="1" applyProtection="1">
      <alignment horizontal="center" vertical="center"/>
      <protection hidden="1"/>
    </xf>
    <xf numFmtId="49" fontId="2" fillId="0" borderId="41" xfId="0" applyNumberFormat="1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49" fontId="2" fillId="0" borderId="11" xfId="0" applyNumberFormat="1" applyFont="1" applyBorder="1" applyAlignment="1" applyProtection="1">
      <alignment horizontal="center" vertical="center"/>
      <protection hidden="1"/>
    </xf>
    <xf numFmtId="49" fontId="2" fillId="0" borderId="58" xfId="0" applyNumberFormat="1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left" vertical="center"/>
      <protection hidden="1"/>
    </xf>
    <xf numFmtId="0" fontId="20" fillId="0" borderId="37" xfId="0" applyFont="1" applyBorder="1" applyAlignment="1" applyProtection="1">
      <alignment horizontal="left" vertical="center"/>
      <protection hidden="1"/>
    </xf>
    <xf numFmtId="0" fontId="9" fillId="0" borderId="57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left" vertical="center"/>
      <protection hidden="1"/>
    </xf>
    <xf numFmtId="0" fontId="8" fillId="0" borderId="28" xfId="0" applyFont="1" applyBorder="1" applyAlignment="1" applyProtection="1">
      <alignment horizontal="left" vertical="center"/>
      <protection hidden="1"/>
    </xf>
    <xf numFmtId="0" fontId="8" fillId="0" borderId="29" xfId="0" applyFont="1" applyBorder="1" applyAlignment="1" applyProtection="1">
      <alignment horizontal="left" vertical="center"/>
      <protection hidden="1"/>
    </xf>
    <xf numFmtId="0" fontId="2" fillId="0" borderId="24" xfId="0" applyFont="1" applyBorder="1" applyAlignment="1" applyProtection="1">
      <alignment horizontal="left" vertical="center"/>
      <protection hidden="1"/>
    </xf>
    <xf numFmtId="0" fontId="8" fillId="0" borderId="24" xfId="0" applyFont="1" applyBorder="1" applyAlignment="1" applyProtection="1">
      <alignment horizontal="left" vertical="center"/>
      <protection hidden="1"/>
    </xf>
    <xf numFmtId="0" fontId="8" fillId="0" borderId="25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22" xfId="0" applyFont="1" applyBorder="1" applyAlignment="1" applyProtection="1">
      <alignment horizontal="left" vertical="center"/>
      <protection hidden="1"/>
    </xf>
    <xf numFmtId="0" fontId="20" fillId="0" borderId="21" xfId="0" applyFont="1" applyBorder="1" applyAlignment="1" applyProtection="1">
      <alignment horizontal="left" vertical="center"/>
      <protection hidden="1"/>
    </xf>
    <xf numFmtId="0" fontId="20" fillId="0" borderId="22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1" xfId="0" applyFont="1" applyBorder="1" applyAlignment="1" applyProtection="1">
      <alignment horizontal="left" vertical="center"/>
      <protection hidden="1"/>
    </xf>
    <xf numFmtId="0" fontId="7" fillId="0" borderId="50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left" vertical="center"/>
      <protection hidden="1"/>
    </xf>
    <xf numFmtId="0" fontId="7" fillId="0" borderId="31" xfId="0" applyFont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34</xdr:row>
      <xdr:rowOff>28575</xdr:rowOff>
    </xdr:from>
    <xdr:to>
      <xdr:col>31</xdr:col>
      <xdr:colOff>0</xdr:colOff>
      <xdr:row>34</xdr:row>
      <xdr:rowOff>244137</xdr:rowOff>
    </xdr:to>
    <xdr:sp macro="" textlink="">
      <xdr:nvSpPr>
        <xdr:cNvPr id="2068" name="WordArt 20">
          <a:extLst>
            <a:ext uri="{FF2B5EF4-FFF2-40B4-BE49-F238E27FC236}">
              <a16:creationId xmlns:a16="http://schemas.microsoft.com/office/drawing/2014/main" id="{B99134CE-01EA-0296-EC51-20A70BB50D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411075" y="8448675"/>
          <a:ext cx="0" cy="2095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cs-CZ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Arial Black"/>
            </a:rPr>
            <a:t>Autor: Martin Kopecký</a:t>
          </a:r>
        </a:p>
      </xdr:txBody>
    </xdr:sp>
    <xdr:clientData/>
  </xdr:twoCellAnchor>
  <xdr:twoCellAnchor>
    <xdr:from>
      <xdr:col>11</xdr:col>
      <xdr:colOff>7620</xdr:colOff>
      <xdr:row>13</xdr:row>
      <xdr:rowOff>7620</xdr:rowOff>
    </xdr:from>
    <xdr:to>
      <xdr:col>20</xdr:col>
      <xdr:colOff>0</xdr:colOff>
      <xdr:row>18</xdr:row>
      <xdr:rowOff>228600</xdr:rowOff>
    </xdr:to>
    <xdr:cxnSp macro="">
      <xdr:nvCxnSpPr>
        <xdr:cNvPr id="2319" name="Přímá spojovací čára 3">
          <a:extLst>
            <a:ext uri="{FF2B5EF4-FFF2-40B4-BE49-F238E27FC236}">
              <a16:creationId xmlns:a16="http://schemas.microsoft.com/office/drawing/2014/main" id="{D2FBE131-9D45-9750-263E-210F22412743}"/>
            </a:ext>
          </a:extLst>
        </xdr:cNvPr>
        <xdr:cNvCxnSpPr>
          <a:cxnSpLocks noChangeShapeType="1"/>
        </xdr:cNvCxnSpPr>
      </xdr:nvCxnSpPr>
      <xdr:spPr bwMode="auto">
        <a:xfrm>
          <a:off x="7642860" y="3276600"/>
          <a:ext cx="2255520" cy="147828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15240</xdr:rowOff>
    </xdr:from>
    <xdr:to>
      <xdr:col>14</xdr:col>
      <xdr:colOff>0</xdr:colOff>
      <xdr:row>15</xdr:row>
      <xdr:rowOff>0</xdr:rowOff>
    </xdr:to>
    <xdr:cxnSp macro="">
      <xdr:nvCxnSpPr>
        <xdr:cNvPr id="2320" name="Přímá spojovací čára 7">
          <a:extLst>
            <a:ext uri="{FF2B5EF4-FFF2-40B4-BE49-F238E27FC236}">
              <a16:creationId xmlns:a16="http://schemas.microsoft.com/office/drawing/2014/main" id="{98107762-17EE-96F3-5624-8EE7A3D2B13D}"/>
            </a:ext>
          </a:extLst>
        </xdr:cNvPr>
        <xdr:cNvCxnSpPr>
          <a:cxnSpLocks noChangeShapeType="1"/>
        </xdr:cNvCxnSpPr>
      </xdr:nvCxnSpPr>
      <xdr:spPr bwMode="auto">
        <a:xfrm flipV="1">
          <a:off x="7635240" y="3284220"/>
          <a:ext cx="754380" cy="48768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15</xdr:row>
      <xdr:rowOff>15240</xdr:rowOff>
    </xdr:from>
    <xdr:to>
      <xdr:col>17</xdr:col>
      <xdr:colOff>0</xdr:colOff>
      <xdr:row>17</xdr:row>
      <xdr:rowOff>0</xdr:rowOff>
    </xdr:to>
    <xdr:cxnSp macro="">
      <xdr:nvCxnSpPr>
        <xdr:cNvPr id="2321" name="Přímá spojovací čára 9">
          <a:extLst>
            <a:ext uri="{FF2B5EF4-FFF2-40B4-BE49-F238E27FC236}">
              <a16:creationId xmlns:a16="http://schemas.microsoft.com/office/drawing/2014/main" id="{D6F9481C-2BD1-7610-199B-21B9A413A1B0}"/>
            </a:ext>
          </a:extLst>
        </xdr:cNvPr>
        <xdr:cNvCxnSpPr>
          <a:cxnSpLocks noChangeShapeType="1"/>
        </xdr:cNvCxnSpPr>
      </xdr:nvCxnSpPr>
      <xdr:spPr bwMode="auto">
        <a:xfrm flipV="1">
          <a:off x="8389620" y="3787140"/>
          <a:ext cx="754380" cy="48768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0</xdr:colOff>
      <xdr:row>17</xdr:row>
      <xdr:rowOff>15240</xdr:rowOff>
    </xdr:from>
    <xdr:to>
      <xdr:col>20</xdr:col>
      <xdr:colOff>0</xdr:colOff>
      <xdr:row>19</xdr:row>
      <xdr:rowOff>0</xdr:rowOff>
    </xdr:to>
    <xdr:cxnSp macro="">
      <xdr:nvCxnSpPr>
        <xdr:cNvPr id="2322" name="Přímá spojovací čára 10">
          <a:extLst>
            <a:ext uri="{FF2B5EF4-FFF2-40B4-BE49-F238E27FC236}">
              <a16:creationId xmlns:a16="http://schemas.microsoft.com/office/drawing/2014/main" id="{9B07F2C3-63D9-166A-8E86-CBD1A08CFD44}"/>
            </a:ext>
          </a:extLst>
        </xdr:cNvPr>
        <xdr:cNvCxnSpPr>
          <a:cxnSpLocks noChangeShapeType="1"/>
        </xdr:cNvCxnSpPr>
      </xdr:nvCxnSpPr>
      <xdr:spPr bwMode="auto">
        <a:xfrm flipV="1">
          <a:off x="9144000" y="4290060"/>
          <a:ext cx="754380" cy="48768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1729740</xdr:colOff>
      <xdr:row>7</xdr:row>
      <xdr:rowOff>1813560</xdr:rowOff>
    </xdr:from>
    <xdr:to>
      <xdr:col>0</xdr:col>
      <xdr:colOff>8420100</xdr:colOff>
      <xdr:row>7</xdr:row>
      <xdr:rowOff>1828800</xdr:rowOff>
    </xdr:to>
    <xdr:sp macro="" textlink="">
      <xdr:nvSpPr>
        <xdr:cNvPr id="3443" name="Line 1">
          <a:extLst>
            <a:ext uri="{FF2B5EF4-FFF2-40B4-BE49-F238E27FC236}">
              <a16:creationId xmlns:a16="http://schemas.microsoft.com/office/drawing/2014/main" id="{3608BA8A-486A-6BE1-1633-EF70DA335BE0}"/>
            </a:ext>
          </a:extLst>
        </xdr:cNvPr>
        <xdr:cNvSpPr>
          <a:spLocks noChangeShapeType="1"/>
        </xdr:cNvSpPr>
      </xdr:nvSpPr>
      <xdr:spPr bwMode="auto">
        <a:xfrm flipV="1">
          <a:off x="1729740" y="24056340"/>
          <a:ext cx="6690360" cy="15240"/>
        </a:xfrm>
        <a:prstGeom prst="line">
          <a:avLst/>
        </a:prstGeom>
        <a:noFill/>
        <a:ln w="76200" cmpd="tri">
          <a:solidFill>
            <a:srgbClr val="000000"/>
          </a:solidFill>
          <a:round/>
          <a:headEnd type="diamond" w="med" len="med"/>
          <a:tailEnd type="triangle" w="med" len="med"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1615440</xdr:colOff>
      <xdr:row>8</xdr:row>
      <xdr:rowOff>1752600</xdr:rowOff>
    </xdr:from>
    <xdr:to>
      <xdr:col>0</xdr:col>
      <xdr:colOff>8382000</xdr:colOff>
      <xdr:row>8</xdr:row>
      <xdr:rowOff>1767840</xdr:rowOff>
    </xdr:to>
    <xdr:sp macro="" textlink="">
      <xdr:nvSpPr>
        <xdr:cNvPr id="3444" name="Line 3">
          <a:extLst>
            <a:ext uri="{FF2B5EF4-FFF2-40B4-BE49-F238E27FC236}">
              <a16:creationId xmlns:a16="http://schemas.microsoft.com/office/drawing/2014/main" id="{5FD53EC8-3D07-E498-6A00-998262554D3F}"/>
            </a:ext>
          </a:extLst>
        </xdr:cNvPr>
        <xdr:cNvSpPr>
          <a:spLocks noChangeShapeType="1"/>
        </xdr:cNvSpPr>
      </xdr:nvSpPr>
      <xdr:spPr bwMode="auto">
        <a:xfrm flipH="1">
          <a:off x="1615440" y="27172920"/>
          <a:ext cx="6766560" cy="15240"/>
        </a:xfrm>
        <a:prstGeom prst="line">
          <a:avLst/>
        </a:prstGeom>
        <a:noFill/>
        <a:ln w="76200" cmpd="tri">
          <a:solidFill>
            <a:srgbClr val="000000"/>
          </a:solidFill>
          <a:round/>
          <a:headEnd type="diamond" w="med" len="med"/>
          <a:tailEnd type="triangle" w="med" len="med"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1767840</xdr:colOff>
      <xdr:row>6</xdr:row>
      <xdr:rowOff>1630680</xdr:rowOff>
    </xdr:from>
    <xdr:to>
      <xdr:col>0</xdr:col>
      <xdr:colOff>8458200</xdr:colOff>
      <xdr:row>6</xdr:row>
      <xdr:rowOff>1645920</xdr:rowOff>
    </xdr:to>
    <xdr:sp macro="" textlink="">
      <xdr:nvSpPr>
        <xdr:cNvPr id="3445" name="Line 5">
          <a:extLst>
            <a:ext uri="{FF2B5EF4-FFF2-40B4-BE49-F238E27FC236}">
              <a16:creationId xmlns:a16="http://schemas.microsoft.com/office/drawing/2014/main" id="{CC0E51D9-322D-C2DE-A27F-402EF1D944CE}"/>
            </a:ext>
          </a:extLst>
        </xdr:cNvPr>
        <xdr:cNvSpPr>
          <a:spLocks noChangeShapeType="1"/>
        </xdr:cNvSpPr>
      </xdr:nvSpPr>
      <xdr:spPr bwMode="auto">
        <a:xfrm flipV="1">
          <a:off x="1767840" y="20695920"/>
          <a:ext cx="6690360" cy="15240"/>
        </a:xfrm>
        <a:prstGeom prst="line">
          <a:avLst/>
        </a:prstGeom>
        <a:noFill/>
        <a:ln w="76200" cmpd="tri">
          <a:solidFill>
            <a:srgbClr val="000000"/>
          </a:solidFill>
          <a:round/>
          <a:headEnd type="diamond" w="med" len="med"/>
          <a:tailEnd type="triangle" w="med" len="med"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1615440</xdr:colOff>
      <xdr:row>9</xdr:row>
      <xdr:rowOff>1737360</xdr:rowOff>
    </xdr:from>
    <xdr:to>
      <xdr:col>0</xdr:col>
      <xdr:colOff>8382000</xdr:colOff>
      <xdr:row>9</xdr:row>
      <xdr:rowOff>1752600</xdr:rowOff>
    </xdr:to>
    <xdr:sp macro="" textlink="">
      <xdr:nvSpPr>
        <xdr:cNvPr id="3446" name="Line 6">
          <a:extLst>
            <a:ext uri="{FF2B5EF4-FFF2-40B4-BE49-F238E27FC236}">
              <a16:creationId xmlns:a16="http://schemas.microsoft.com/office/drawing/2014/main" id="{99102544-42C9-9241-1422-618C56B1456B}"/>
            </a:ext>
          </a:extLst>
        </xdr:cNvPr>
        <xdr:cNvSpPr>
          <a:spLocks noChangeShapeType="1"/>
        </xdr:cNvSpPr>
      </xdr:nvSpPr>
      <xdr:spPr bwMode="auto">
        <a:xfrm flipH="1">
          <a:off x="1615440" y="30335220"/>
          <a:ext cx="6766560" cy="15240"/>
        </a:xfrm>
        <a:prstGeom prst="line">
          <a:avLst/>
        </a:prstGeom>
        <a:noFill/>
        <a:ln w="76200" cmpd="tri">
          <a:solidFill>
            <a:srgbClr val="000000"/>
          </a:solidFill>
          <a:round/>
          <a:headEnd type="diamond" w="med" len="med"/>
          <a:tailEnd type="triangle" w="med" len="med"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workbookViewId="0">
      <selection sqref="A1:K56"/>
    </sheetView>
  </sheetViews>
  <sheetFormatPr defaultColWidth="9.140625" defaultRowHeight="12.75" x14ac:dyDescent="0.2"/>
  <cols>
    <col min="1" max="16384" width="9.140625" style="54"/>
  </cols>
  <sheetData>
    <row r="1" spans="1:11" x14ac:dyDescent="0.2">
      <c r="A1" s="126" t="s">
        <v>115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x14ac:dyDescent="0.2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x14ac:dyDescent="0.2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12.75" customHeight="1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2.75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11" ht="12.75" customHeight="1" x14ac:dyDescent="0.2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ht="12.75" customHeight="1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12.75" customHeight="1" x14ac:dyDescent="0.2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</row>
    <row r="10" spans="1:11" ht="12.75" customHeight="1" x14ac:dyDescent="0.2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1" ht="12.75" customHeight="1" x14ac:dyDescent="0.2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12.75" customHeight="1" x14ac:dyDescent="0.2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</row>
    <row r="13" spans="1:11" ht="12.75" customHeight="1" x14ac:dyDescent="0.2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11" ht="12.75" customHeight="1" x14ac:dyDescent="0.2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</row>
    <row r="15" spans="1:11" ht="12.75" customHeight="1" x14ac:dyDescent="0.2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</row>
    <row r="16" spans="1:11" ht="12.75" customHeight="1" x14ac:dyDescent="0.2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</row>
    <row r="17" spans="1:11" ht="12.75" customHeight="1" x14ac:dyDescent="0.2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</row>
    <row r="18" spans="1:11" ht="12.75" customHeight="1" x14ac:dyDescent="0.2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</row>
    <row r="19" spans="1:11" ht="12.75" customHeight="1" x14ac:dyDescent="0.2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</row>
    <row r="20" spans="1:11" ht="12.75" customHeight="1" x14ac:dyDescent="0.2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</row>
    <row r="21" spans="1:11" ht="12.75" customHeight="1" x14ac:dyDescent="0.2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</row>
    <row r="22" spans="1:11" ht="12.75" customHeight="1" x14ac:dyDescent="0.2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</row>
    <row r="23" spans="1:11" ht="12.75" customHeight="1" x14ac:dyDescent="0.2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</row>
    <row r="24" spans="1:11" ht="12.75" customHeight="1" x14ac:dyDescent="0.2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</row>
    <row r="25" spans="1:11" ht="12.75" customHeight="1" x14ac:dyDescent="0.2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 spans="1:11" ht="12.75" customHeight="1" x14ac:dyDescent="0.2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</row>
    <row r="27" spans="1:11" ht="12.75" customHeight="1" x14ac:dyDescent="0.2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</row>
    <row r="28" spans="1:11" ht="12.75" customHeight="1" x14ac:dyDescent="0.2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</row>
    <row r="29" spans="1:11" ht="12.75" customHeight="1" x14ac:dyDescent="0.2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</row>
    <row r="30" spans="1:11" ht="12.75" customHeight="1" x14ac:dyDescent="0.2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</row>
    <row r="31" spans="1:11" ht="12.75" customHeight="1" x14ac:dyDescent="0.2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</row>
    <row r="32" spans="1:11" ht="12.75" customHeight="1" x14ac:dyDescent="0.2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</row>
    <row r="33" spans="1:11" ht="12.75" customHeight="1" x14ac:dyDescent="0.2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</row>
    <row r="34" spans="1:11" ht="12.75" customHeight="1" x14ac:dyDescent="0.2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</row>
    <row r="35" spans="1:11" ht="12.75" customHeight="1" x14ac:dyDescent="0.2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</row>
    <row r="36" spans="1:11" ht="12.75" customHeight="1" x14ac:dyDescent="0.2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</row>
    <row r="37" spans="1:11" ht="12.75" customHeight="1" x14ac:dyDescent="0.2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 spans="1:11" ht="12.75" customHeight="1" x14ac:dyDescent="0.2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</row>
    <row r="39" spans="1:11" ht="12.75" customHeight="1" x14ac:dyDescent="0.2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</row>
    <row r="40" spans="1:11" ht="12.75" customHeight="1" x14ac:dyDescent="0.2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  <row r="41" spans="1:11" ht="12.75" customHeight="1" x14ac:dyDescent="0.2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</row>
    <row r="42" spans="1:11" ht="12.75" customHeight="1" x14ac:dyDescent="0.2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</row>
    <row r="43" spans="1:11" ht="12.75" customHeight="1" x14ac:dyDescent="0.2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</row>
    <row r="44" spans="1:11" ht="12.75" customHeight="1" x14ac:dyDescent="0.2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</row>
    <row r="45" spans="1:11" ht="12.75" customHeight="1" x14ac:dyDescent="0.2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</row>
    <row r="46" spans="1:11" ht="12.75" customHeight="1" x14ac:dyDescent="0.2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</row>
    <row r="47" spans="1:11" ht="12.75" customHeight="1" x14ac:dyDescent="0.2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</row>
    <row r="48" spans="1:11" ht="12.75" customHeight="1" x14ac:dyDescent="0.2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</row>
    <row r="49" spans="1:11" ht="12.75" customHeight="1" x14ac:dyDescent="0.2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</row>
    <row r="50" spans="1:11" ht="12.75" customHeight="1" x14ac:dyDescent="0.2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</row>
    <row r="51" spans="1:11" ht="12.75" customHeight="1" x14ac:dyDescent="0.2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</row>
    <row r="52" spans="1:11" ht="12.75" customHeight="1" x14ac:dyDescent="0.2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</row>
    <row r="53" spans="1:11" ht="12.75" customHeight="1" x14ac:dyDescent="0.2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</row>
    <row r="54" spans="1:11" ht="12.75" customHeight="1" x14ac:dyDescent="0.2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</row>
    <row r="55" spans="1:11" ht="12.75" customHeight="1" x14ac:dyDescent="0.2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</row>
    <row r="56" spans="1:11" ht="12.75" customHeight="1" x14ac:dyDescent="0.2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</sheetData>
  <sheetProtection password="821F" sheet="1" objects="1" scenarios="1" selectLockedCells="1"/>
  <customSheetViews>
    <customSheetView guid="{AAB9B74B-855D-46E5-B0DC-C87FF4C78202}" topLeftCell="A16">
      <selection activeCell="A57" sqref="A57"/>
      <pageMargins left="0.24" right="0.25" top="0.984251969" bottom="0.984251969" header="0.4921259845" footer="0.4921259845"/>
      <pageSetup paperSize="9" orientation="portrait" r:id="rId1"/>
      <headerFooter alignWithMargins="0"/>
    </customSheetView>
    <customSheetView guid="{666E3858-43CD-44E4-9130-FF04E62DFC2C}" showPageBreaks="1" showRuler="0">
      <selection activeCell="L37" sqref="L37"/>
      <pageMargins left="0.24" right="0.25" top="0.984251969" bottom="0.984251969" header="0.4921259845" footer="0.4921259845"/>
      <pageSetup paperSize="9" orientation="portrait" r:id="rId2"/>
      <headerFooter alignWithMargins="0"/>
    </customSheetView>
  </customSheetViews>
  <mergeCells count="1">
    <mergeCell ref="A1:K56"/>
  </mergeCells>
  <phoneticPr fontId="0" type="noConversion"/>
  <pageMargins left="0.24" right="0.25" top="0.984251969" bottom="0.984251969" header="0.4921259845" footer="0.492125984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3"/>
  <sheetViews>
    <sheetView workbookViewId="0"/>
  </sheetViews>
  <sheetFormatPr defaultColWidth="9.140625" defaultRowHeight="18" x14ac:dyDescent="0.25"/>
  <cols>
    <col min="1" max="1" width="100.85546875" style="56" customWidth="1"/>
    <col min="2" max="16384" width="9.140625" style="56"/>
  </cols>
  <sheetData>
    <row r="1" spans="1:1" ht="30" customHeight="1" x14ac:dyDescent="0.25">
      <c r="A1" s="55" t="s">
        <v>116</v>
      </c>
    </row>
    <row r="2" spans="1:1" ht="30" customHeight="1" x14ac:dyDescent="0.25"/>
    <row r="3" spans="1:1" ht="30" customHeight="1" x14ac:dyDescent="0.25">
      <c r="A3" s="56" t="s">
        <v>94</v>
      </c>
    </row>
    <row r="4" spans="1:1" ht="30" customHeight="1" x14ac:dyDescent="0.25">
      <c r="A4" s="56" t="s">
        <v>95</v>
      </c>
    </row>
    <row r="5" spans="1:1" ht="30" customHeight="1" x14ac:dyDescent="0.25">
      <c r="A5" s="56" t="s">
        <v>96</v>
      </c>
    </row>
    <row r="6" spans="1:1" ht="30" customHeight="1" x14ac:dyDescent="0.25">
      <c r="A6" s="56" t="s">
        <v>112</v>
      </c>
    </row>
    <row r="7" spans="1:1" ht="30" customHeight="1" x14ac:dyDescent="0.25"/>
    <row r="8" spans="1:1" ht="30" customHeight="1" x14ac:dyDescent="0.25"/>
    <row r="9" spans="1:1" ht="30" customHeight="1" x14ac:dyDescent="0.25">
      <c r="A9" s="56" t="s">
        <v>97</v>
      </c>
    </row>
    <row r="10" spans="1:1" ht="30" customHeight="1" x14ac:dyDescent="0.25">
      <c r="A10" s="56" t="s">
        <v>98</v>
      </c>
    </row>
    <row r="11" spans="1:1" ht="30" customHeight="1" x14ac:dyDescent="0.25">
      <c r="A11" s="56" t="s">
        <v>99</v>
      </c>
    </row>
    <row r="12" spans="1:1" ht="30" customHeight="1" x14ac:dyDescent="0.25">
      <c r="A12" s="56" t="s">
        <v>100</v>
      </c>
    </row>
    <row r="13" spans="1:1" ht="30" customHeight="1" x14ac:dyDescent="0.25">
      <c r="A13" s="56" t="s">
        <v>101</v>
      </c>
    </row>
    <row r="14" spans="1:1" ht="30" customHeight="1" x14ac:dyDescent="0.25">
      <c r="A14" s="56" t="s">
        <v>102</v>
      </c>
    </row>
    <row r="15" spans="1:1" ht="30" customHeight="1" x14ac:dyDescent="0.25">
      <c r="A15" s="56" t="s">
        <v>103</v>
      </c>
    </row>
    <row r="16" spans="1:1" ht="30" customHeight="1" x14ac:dyDescent="0.25">
      <c r="A16" s="56" t="s">
        <v>104</v>
      </c>
    </row>
    <row r="17" spans="1:1" ht="30" customHeight="1" x14ac:dyDescent="0.25">
      <c r="A17" s="56" t="s">
        <v>105</v>
      </c>
    </row>
    <row r="18" spans="1:1" ht="30" customHeight="1" x14ac:dyDescent="0.25">
      <c r="A18" s="56" t="s">
        <v>106</v>
      </c>
    </row>
    <row r="19" spans="1:1" ht="30" customHeight="1" x14ac:dyDescent="0.25"/>
    <row r="20" spans="1:1" ht="30" customHeight="1" x14ac:dyDescent="0.25"/>
    <row r="21" spans="1:1" ht="30" customHeight="1" x14ac:dyDescent="0.25"/>
    <row r="22" spans="1:1" ht="30" customHeight="1" x14ac:dyDescent="0.25"/>
    <row r="23" spans="1:1" ht="30" customHeight="1" x14ac:dyDescent="0.25"/>
    <row r="24" spans="1:1" ht="30" customHeight="1" x14ac:dyDescent="0.25"/>
    <row r="25" spans="1:1" ht="30" customHeight="1" x14ac:dyDescent="0.25"/>
    <row r="26" spans="1:1" ht="30" customHeight="1" x14ac:dyDescent="0.25"/>
    <row r="27" spans="1:1" ht="30" customHeight="1" x14ac:dyDescent="0.25"/>
    <row r="28" spans="1:1" ht="30" customHeight="1" x14ac:dyDescent="0.25"/>
    <row r="29" spans="1:1" ht="30" customHeight="1" x14ac:dyDescent="0.25"/>
    <row r="30" spans="1:1" ht="30" customHeight="1" x14ac:dyDescent="0.25"/>
    <row r="31" spans="1:1" ht="30" customHeight="1" x14ac:dyDescent="0.25"/>
    <row r="32" spans="1:1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</sheetData>
  <sheetProtection password="821F" sheet="1" objects="1" scenarios="1" selectLockedCells="1"/>
  <customSheetViews>
    <customSheetView guid="{AAB9B74B-855D-46E5-B0DC-C87FF4C78202}">
      <selection activeCell="A26" sqref="A26"/>
      <pageMargins left="0.24" right="0.24" top="0.49" bottom="0.49" header="0.4921259845" footer="0.4921259845"/>
      <pageSetup paperSize="9" orientation="portrait" r:id="rId1"/>
      <headerFooter alignWithMargins="0"/>
    </customSheetView>
  </customSheetViews>
  <phoneticPr fontId="0" type="noConversion"/>
  <pageMargins left="0.24" right="0.24" top="0.49" bottom="0.4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35"/>
  <sheetViews>
    <sheetView tabSelected="1" zoomScaleNormal="100" workbookViewId="0">
      <selection activeCell="AB4" sqref="AB4"/>
    </sheetView>
  </sheetViews>
  <sheetFormatPr defaultColWidth="9.140625" defaultRowHeight="12.75" x14ac:dyDescent="0.2"/>
  <cols>
    <col min="1" max="6" width="15.7109375" style="27" customWidth="1"/>
    <col min="7" max="7" width="2.7109375" style="27" customWidth="1"/>
    <col min="8" max="31" width="3.7109375" style="27" customWidth="1"/>
    <col min="32" max="41" width="2.85546875" style="27" hidden="1" customWidth="1"/>
    <col min="42" max="42" width="12" style="27" hidden="1" customWidth="1"/>
    <col min="43" max="43" width="1.7109375" style="27" hidden="1" customWidth="1"/>
    <col min="44" max="44" width="13.5703125" style="27" hidden="1" customWidth="1"/>
    <col min="45" max="47" width="2.85546875" style="27" hidden="1" customWidth="1"/>
    <col min="48" max="48" width="3" style="27" hidden="1" customWidth="1"/>
    <col min="49" max="51" width="2.85546875" style="27" hidden="1" customWidth="1"/>
    <col min="52" max="60" width="2.85546875" style="27" customWidth="1"/>
    <col min="61" max="16384" width="9.140625" style="27"/>
  </cols>
  <sheetData>
    <row r="1" spans="1:48" ht="20.100000000000001" customHeight="1" thickBot="1" x14ac:dyDescent="0.25">
      <c r="A1" s="163"/>
      <c r="B1" s="187" t="s">
        <v>123</v>
      </c>
      <c r="C1" s="187"/>
      <c r="D1" s="187"/>
      <c r="E1" s="187"/>
      <c r="H1" s="168" t="s">
        <v>15</v>
      </c>
      <c r="I1" s="167"/>
      <c r="J1" s="167"/>
      <c r="K1" s="167"/>
      <c r="L1" s="167"/>
      <c r="M1" s="167"/>
      <c r="N1" s="167"/>
      <c r="O1" s="167"/>
      <c r="P1" s="169"/>
      <c r="Q1" s="168" t="s">
        <v>8</v>
      </c>
      <c r="R1" s="167"/>
      <c r="S1" s="167" t="s">
        <v>9</v>
      </c>
      <c r="T1" s="167"/>
      <c r="U1" s="22"/>
      <c r="V1" s="157" t="s">
        <v>10</v>
      </c>
      <c r="W1" s="157"/>
      <c r="X1" s="157" t="s">
        <v>11</v>
      </c>
      <c r="Y1" s="157"/>
      <c r="Z1" s="157" t="s">
        <v>12</v>
      </c>
      <c r="AA1" s="157"/>
      <c r="AB1" s="157" t="s">
        <v>13</v>
      </c>
      <c r="AC1" s="157"/>
      <c r="AD1" s="157" t="s">
        <v>14</v>
      </c>
      <c r="AE1" s="166"/>
      <c r="AF1" s="162"/>
      <c r="AG1" s="163"/>
    </row>
    <row r="2" spans="1:48" ht="20.100000000000001" customHeight="1" x14ac:dyDescent="0.2">
      <c r="A2" s="163"/>
      <c r="B2" s="187"/>
      <c r="C2" s="187"/>
      <c r="D2" s="187"/>
      <c r="E2" s="187"/>
      <c r="H2" s="47">
        <v>1</v>
      </c>
      <c r="I2" s="165" t="str">
        <f>C18</f>
        <v>Lvi B</v>
      </c>
      <c r="J2" s="165"/>
      <c r="K2" s="165"/>
      <c r="L2" s="165"/>
      <c r="M2" s="165" t="str">
        <f>C19</f>
        <v>Vršovice</v>
      </c>
      <c r="N2" s="165"/>
      <c r="O2" s="165"/>
      <c r="P2" s="165"/>
      <c r="Q2" s="45">
        <f>IF(V2&gt;W2,1,0)+IF(X2&gt;Y2,1,0)+IF(Z2&gt;AA2,1,0)+IF(AB2&gt;AC2,1,0)+IF(AD2&gt;AE2,1,0)</f>
        <v>3</v>
      </c>
      <c r="R2" s="45">
        <f>IF(W2&gt;V2,1,0)+IF(Y2&gt;X2,1,0)+IF(AA2&gt;Z2,1,0)+IF(AC2&gt;AB2,1,0)+IF(AE2&gt;AD2,1,0)</f>
        <v>1</v>
      </c>
      <c r="S2" s="45">
        <f t="shared" ref="S2:T4" si="0">V2+X2+Z2+AB2+AD2</f>
        <v>94</v>
      </c>
      <c r="T2" s="46">
        <f t="shared" si="0"/>
        <v>81</v>
      </c>
      <c r="U2" s="51"/>
      <c r="V2" s="41">
        <v>25</v>
      </c>
      <c r="W2" s="41">
        <v>22</v>
      </c>
      <c r="X2" s="41">
        <v>19</v>
      </c>
      <c r="Y2" s="41">
        <v>25</v>
      </c>
      <c r="Z2" s="41">
        <v>25</v>
      </c>
      <c r="AA2" s="41">
        <v>18</v>
      </c>
      <c r="AB2" s="41">
        <v>25</v>
      </c>
      <c r="AC2" s="41">
        <v>16</v>
      </c>
      <c r="AD2" s="41"/>
      <c r="AE2" s="43"/>
      <c r="AF2" s="32"/>
      <c r="AG2" s="32"/>
    </row>
    <row r="3" spans="1:48" ht="20.100000000000001" customHeight="1" x14ac:dyDescent="0.2">
      <c r="A3" s="163"/>
      <c r="B3" s="188" t="s">
        <v>124</v>
      </c>
      <c r="C3" s="188"/>
      <c r="D3" s="188"/>
      <c r="E3" s="188"/>
      <c r="H3" s="23">
        <f>H2+1</f>
        <v>2</v>
      </c>
      <c r="I3" s="164" t="str">
        <f>C17</f>
        <v>SAVO B</v>
      </c>
      <c r="J3" s="164"/>
      <c r="K3" s="164"/>
      <c r="L3" s="164"/>
      <c r="M3" s="164" t="str">
        <f>C18</f>
        <v>Lvi B</v>
      </c>
      <c r="N3" s="164"/>
      <c r="O3" s="164"/>
      <c r="P3" s="164"/>
      <c r="Q3" s="24">
        <f>IF(V3&gt;W3,1,0)+IF(X3&gt;Y3,1,0)+IF(Z3&gt;AA3,1,0)+IF(AB3&gt;AC3,1,0)+IF(AD3&gt;AE3,1,0)</f>
        <v>0</v>
      </c>
      <c r="R3" s="24">
        <f>IF(W3&gt;V3,1,0)+IF(Y3&gt;X3,1,0)+IF(AA3&gt;Z3,1,0)+IF(AC3&gt;AB3,1,0)+IF(AE3&gt;AD3,1,0)</f>
        <v>3</v>
      </c>
      <c r="S3" s="24">
        <f t="shared" si="0"/>
        <v>37</v>
      </c>
      <c r="T3" s="52">
        <f t="shared" si="0"/>
        <v>75</v>
      </c>
      <c r="U3" s="51"/>
      <c r="V3" s="41">
        <v>8</v>
      </c>
      <c r="W3" s="41">
        <v>25</v>
      </c>
      <c r="X3" s="41">
        <v>13</v>
      </c>
      <c r="Y3" s="41">
        <v>25</v>
      </c>
      <c r="Z3" s="41">
        <v>16</v>
      </c>
      <c r="AA3" s="41">
        <v>25</v>
      </c>
      <c r="AB3" s="41"/>
      <c r="AC3" s="41"/>
      <c r="AD3" s="41"/>
      <c r="AE3" s="43"/>
      <c r="AF3" s="32"/>
      <c r="AG3" s="32"/>
    </row>
    <row r="4" spans="1:48" ht="20.100000000000001" customHeight="1" thickBot="1" x14ac:dyDescent="0.25">
      <c r="A4" s="163"/>
      <c r="H4" s="25">
        <f>H3+1</f>
        <v>3</v>
      </c>
      <c r="I4" s="170" t="str">
        <f>C19</f>
        <v>Vršovice</v>
      </c>
      <c r="J4" s="170"/>
      <c r="K4" s="170"/>
      <c r="L4" s="170"/>
      <c r="M4" s="170" t="str">
        <f>C17</f>
        <v>SAVO B</v>
      </c>
      <c r="N4" s="170"/>
      <c r="O4" s="170"/>
      <c r="P4" s="170"/>
      <c r="Q4" s="26">
        <f>IF(V4&gt;W4,1,0)+IF(X4&gt;Y4,1,0)+IF(Z4&gt;AA4,1,0)+IF(AB4&gt;AC4,1,0)+IF(AD4&gt;AE4,1,0)</f>
        <v>3</v>
      </c>
      <c r="R4" s="26">
        <f>IF(W4&gt;V4,1,0)+IF(Y4&gt;X4,1,0)+IF(AA4&gt;Z4,1,0)+IF(AC4&gt;AB4,1,0)+IF(AE4&gt;AD4,1,0)</f>
        <v>0</v>
      </c>
      <c r="S4" s="26">
        <f t="shared" si="0"/>
        <v>75</v>
      </c>
      <c r="T4" s="31">
        <f t="shared" si="0"/>
        <v>51</v>
      </c>
      <c r="U4" s="51"/>
      <c r="V4" s="41">
        <v>25</v>
      </c>
      <c r="W4" s="41">
        <v>11</v>
      </c>
      <c r="X4" s="41">
        <v>25</v>
      </c>
      <c r="Y4" s="41">
        <v>20</v>
      </c>
      <c r="Z4" s="41">
        <v>25</v>
      </c>
      <c r="AA4" s="41">
        <v>20</v>
      </c>
      <c r="AB4" s="41"/>
      <c r="AC4" s="41"/>
      <c r="AD4" s="41"/>
      <c r="AE4" s="43"/>
      <c r="AF4" s="32"/>
      <c r="AG4" s="32"/>
    </row>
    <row r="5" spans="1:48" ht="20.100000000000001" customHeight="1" x14ac:dyDescent="0.2">
      <c r="A5" s="163"/>
      <c r="C5" s="189" t="s">
        <v>0</v>
      </c>
      <c r="D5" s="189"/>
      <c r="H5" s="32"/>
      <c r="I5" s="163"/>
      <c r="J5" s="163"/>
      <c r="K5" s="163"/>
      <c r="L5" s="163"/>
      <c r="M5" s="163"/>
      <c r="N5" s="163"/>
      <c r="O5" s="163"/>
      <c r="P5" s="163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</row>
    <row r="6" spans="1:48" ht="20.100000000000001" customHeight="1" x14ac:dyDescent="0.2">
      <c r="A6" s="163"/>
      <c r="B6" s="188" t="s">
        <v>117</v>
      </c>
      <c r="C6" s="188"/>
      <c r="D6" s="188"/>
      <c r="E6" s="188"/>
      <c r="H6" s="32"/>
      <c r="I6" s="163"/>
      <c r="J6" s="163"/>
      <c r="K6" s="163"/>
      <c r="L6" s="163"/>
      <c r="M6" s="163"/>
      <c r="N6" s="163"/>
      <c r="O6" s="163"/>
      <c r="P6" s="163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48" ht="20.100000000000001" customHeight="1" x14ac:dyDescent="0.2">
      <c r="B7" s="188" t="s">
        <v>118</v>
      </c>
      <c r="C7" s="188"/>
      <c r="D7" s="188"/>
      <c r="E7" s="188"/>
      <c r="H7" s="32"/>
      <c r="I7" s="163"/>
      <c r="J7" s="163"/>
      <c r="K7" s="163"/>
      <c r="L7" s="163"/>
      <c r="M7" s="163"/>
      <c r="N7" s="163"/>
      <c r="O7" s="163"/>
      <c r="P7" s="163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</row>
    <row r="8" spans="1:48" ht="20.100000000000001" customHeight="1" x14ac:dyDescent="0.2">
      <c r="B8" s="188" t="s">
        <v>125</v>
      </c>
      <c r="C8" s="188"/>
      <c r="D8" s="188"/>
      <c r="E8" s="188"/>
      <c r="H8" s="32"/>
      <c r="I8" s="163"/>
      <c r="J8" s="163"/>
      <c r="K8" s="163"/>
      <c r="L8" s="163"/>
      <c r="M8" s="163"/>
      <c r="N8" s="163"/>
      <c r="O8" s="163"/>
      <c r="P8" s="163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</row>
    <row r="9" spans="1:48" ht="20.100000000000001" customHeight="1" x14ac:dyDescent="0.25">
      <c r="B9" s="171" t="s">
        <v>120</v>
      </c>
      <c r="C9" s="171"/>
      <c r="D9" s="171"/>
      <c r="E9" s="171"/>
      <c r="AF9" s="32"/>
      <c r="AG9" s="32"/>
    </row>
    <row r="10" spans="1:48" ht="20.100000000000001" customHeight="1" thickBot="1" x14ac:dyDescent="0.25">
      <c r="B10" s="163"/>
      <c r="C10" s="163"/>
      <c r="D10" s="163"/>
      <c r="E10" s="163"/>
      <c r="AF10" s="32"/>
      <c r="AG10" s="32"/>
    </row>
    <row r="11" spans="1:48" ht="20.100000000000001" customHeight="1" x14ac:dyDescent="0.25">
      <c r="B11" s="172" t="s">
        <v>119</v>
      </c>
      <c r="C11" s="171"/>
      <c r="D11" s="171"/>
      <c r="E11" s="171"/>
      <c r="H11" s="176" t="str">
        <f>CONCATENATE(B6,"          ",B7," ",B8)</f>
        <v>1.kolo          Přebor Prahy U18-Z</v>
      </c>
      <c r="I11" s="177"/>
      <c r="J11" s="177"/>
      <c r="K11" s="178"/>
      <c r="L11" s="151" t="str">
        <f>C17</f>
        <v>SAVO B</v>
      </c>
      <c r="M11" s="152"/>
      <c r="N11" s="152"/>
      <c r="O11" s="152" t="str">
        <f>C18</f>
        <v>Lvi B</v>
      </c>
      <c r="P11" s="152"/>
      <c r="Q11" s="152"/>
      <c r="R11" s="152" t="str">
        <f>C19</f>
        <v>Vršovice</v>
      </c>
      <c r="S11" s="152"/>
      <c r="T11" s="152"/>
      <c r="U11" s="144" t="s">
        <v>19</v>
      </c>
      <c r="V11" s="145"/>
      <c r="W11" s="145"/>
      <c r="X11" s="145"/>
      <c r="Y11" s="146"/>
      <c r="AC11" s="32"/>
      <c r="AD11" s="32"/>
    </row>
    <row r="12" spans="1:48" ht="20.100000000000001" customHeight="1" x14ac:dyDescent="0.2">
      <c r="H12" s="179"/>
      <c r="I12" s="180"/>
      <c r="J12" s="180"/>
      <c r="K12" s="181"/>
      <c r="L12" s="153"/>
      <c r="M12" s="154"/>
      <c r="N12" s="154"/>
      <c r="O12" s="154"/>
      <c r="P12" s="154"/>
      <c r="Q12" s="154"/>
      <c r="R12" s="154"/>
      <c r="S12" s="154"/>
      <c r="T12" s="154"/>
      <c r="U12" s="147" t="s">
        <v>8</v>
      </c>
      <c r="V12" s="148"/>
      <c r="W12" s="148"/>
      <c r="X12" s="158" t="s">
        <v>17</v>
      </c>
      <c r="Y12" s="160" t="s">
        <v>18</v>
      </c>
    </row>
    <row r="13" spans="1:48" ht="20.100000000000001" customHeight="1" thickBot="1" x14ac:dyDescent="0.25">
      <c r="B13" s="27" t="s">
        <v>1</v>
      </c>
      <c r="C13" s="173">
        <v>0.375</v>
      </c>
      <c r="D13" s="173"/>
      <c r="H13" s="182"/>
      <c r="I13" s="183"/>
      <c r="J13" s="183"/>
      <c r="K13" s="184"/>
      <c r="L13" s="155"/>
      <c r="M13" s="156"/>
      <c r="N13" s="156"/>
      <c r="O13" s="156"/>
      <c r="P13" s="156"/>
      <c r="Q13" s="156"/>
      <c r="R13" s="156"/>
      <c r="S13" s="156"/>
      <c r="T13" s="156"/>
      <c r="U13" s="149" t="s">
        <v>9</v>
      </c>
      <c r="V13" s="150"/>
      <c r="W13" s="150"/>
      <c r="X13" s="159"/>
      <c r="Y13" s="161"/>
    </row>
    <row r="14" spans="1:48" ht="20.100000000000001" customHeight="1" x14ac:dyDescent="0.2">
      <c r="B14" s="27" t="s">
        <v>2</v>
      </c>
      <c r="C14" s="148">
        <v>1</v>
      </c>
      <c r="D14" s="148"/>
      <c r="H14" s="185" t="str">
        <f>C17</f>
        <v>SAVO B</v>
      </c>
      <c r="I14" s="177"/>
      <c r="J14" s="177"/>
      <c r="K14" s="178"/>
      <c r="L14" s="136"/>
      <c r="M14" s="137"/>
      <c r="N14" s="138"/>
      <c r="O14" s="20">
        <f>Q3</f>
        <v>0</v>
      </c>
      <c r="P14" s="17" t="s">
        <v>16</v>
      </c>
      <c r="Q14" s="21">
        <f>R3</f>
        <v>3</v>
      </c>
      <c r="R14" s="20">
        <f>R4</f>
        <v>0</v>
      </c>
      <c r="S14" s="17" t="s">
        <v>16</v>
      </c>
      <c r="T14" s="21">
        <f>Q4</f>
        <v>3</v>
      </c>
      <c r="U14" s="20">
        <f>O14+R14</f>
        <v>0</v>
      </c>
      <c r="V14" s="17" t="s">
        <v>16</v>
      </c>
      <c r="W14" s="21">
        <f>Q14+T14</f>
        <v>6</v>
      </c>
      <c r="X14" s="142">
        <f>AO14</f>
        <v>0</v>
      </c>
      <c r="Y14" s="129" t="str">
        <f>AV15</f>
        <v>3.</v>
      </c>
      <c r="AI14" s="27">
        <f>IF(O14-Q14&gt;1,3,IF(O14-Q14=1,2,IF(O14-Q14=-1,1,0)))</f>
        <v>0</v>
      </c>
      <c r="AL14" s="27">
        <f>IF(R14-T14&gt;1,3,IF(R14-T14=1,2,IF(R14-T14=-1,1,0)))</f>
        <v>0</v>
      </c>
      <c r="AO14" s="28">
        <f t="shared" ref="AO14:AO19" si="1">SUM(AC14:AN14)</f>
        <v>0</v>
      </c>
      <c r="AP14" s="27">
        <f t="shared" ref="AP14:AP19" si="2">IF(W14=0,"0",U14/W14)</f>
        <v>0</v>
      </c>
    </row>
    <row r="15" spans="1:48" ht="20.100000000000001" customHeight="1" thickBot="1" x14ac:dyDescent="0.25">
      <c r="B15" s="27" t="s">
        <v>3</v>
      </c>
      <c r="C15" s="174">
        <v>3</v>
      </c>
      <c r="D15" s="174"/>
      <c r="H15" s="182"/>
      <c r="I15" s="183"/>
      <c r="J15" s="183"/>
      <c r="K15" s="184"/>
      <c r="L15" s="139"/>
      <c r="M15" s="140"/>
      <c r="N15" s="141"/>
      <c r="O15" s="9">
        <f>S3</f>
        <v>37</v>
      </c>
      <c r="P15" s="6" t="s">
        <v>16</v>
      </c>
      <c r="Q15" s="10">
        <f>T3</f>
        <v>75</v>
      </c>
      <c r="R15" s="9">
        <f>T4</f>
        <v>51</v>
      </c>
      <c r="S15" s="6" t="s">
        <v>16</v>
      </c>
      <c r="T15" s="10">
        <f>S4</f>
        <v>75</v>
      </c>
      <c r="U15" s="9">
        <f>O15+R15</f>
        <v>88</v>
      </c>
      <c r="V15" s="6" t="s">
        <v>16</v>
      </c>
      <c r="W15" s="10">
        <f>Q15+T15</f>
        <v>150</v>
      </c>
      <c r="X15" s="143"/>
      <c r="Y15" s="130"/>
      <c r="AI15" s="27">
        <f>IF(O14&gt;Q14,1,0)</f>
        <v>0</v>
      </c>
      <c r="AL15" s="27">
        <f>IF(R14&gt;T14,1,0)</f>
        <v>0</v>
      </c>
      <c r="AO15" s="28">
        <f t="shared" si="1"/>
        <v>0</v>
      </c>
      <c r="AP15" s="27">
        <f t="shared" si="2"/>
        <v>0.58666666666666667</v>
      </c>
      <c r="AR15" s="27">
        <f>(AO14*1000)+(AO15*100)+(AP14*10)+AP15</f>
        <v>0.58666666666666667</v>
      </c>
      <c r="AS15" s="27">
        <f>IF(AR15&gt;AR17,1,0)</f>
        <v>0</v>
      </c>
      <c r="AT15" s="27">
        <f>IF(AR15&gt;AR19,1,0)</f>
        <v>0</v>
      </c>
      <c r="AU15" s="27">
        <f>SUM(AS15:AT15)</f>
        <v>0</v>
      </c>
      <c r="AV15" s="27" t="str">
        <f>IF(AU15=2,"1.",IF(AU15=1,"2.","3."))</f>
        <v>3.</v>
      </c>
    </row>
    <row r="16" spans="1:48" ht="20.100000000000001" customHeight="1" x14ac:dyDescent="0.2">
      <c r="H16" s="185" t="str">
        <f>C18</f>
        <v>Lvi B</v>
      </c>
      <c r="I16" s="177"/>
      <c r="J16" s="177"/>
      <c r="K16" s="178"/>
      <c r="L16" s="20">
        <f>Q14</f>
        <v>3</v>
      </c>
      <c r="M16" s="17" t="s">
        <v>16</v>
      </c>
      <c r="N16" s="21">
        <f>O14</f>
        <v>0</v>
      </c>
      <c r="O16" s="136"/>
      <c r="P16" s="137"/>
      <c r="Q16" s="138"/>
      <c r="R16" s="20">
        <f>Q2</f>
        <v>3</v>
      </c>
      <c r="S16" s="17" t="s">
        <v>16</v>
      </c>
      <c r="T16" s="21">
        <f>R2</f>
        <v>1</v>
      </c>
      <c r="U16" s="20">
        <f>L16+R16</f>
        <v>6</v>
      </c>
      <c r="V16" s="17" t="s">
        <v>16</v>
      </c>
      <c r="W16" s="21">
        <f>N16+T16</f>
        <v>1</v>
      </c>
      <c r="X16" s="142">
        <f>AO16</f>
        <v>6</v>
      </c>
      <c r="Y16" s="129" t="str">
        <f>AV17</f>
        <v>1.</v>
      </c>
      <c r="AF16" s="27">
        <f>IF(L16-N16&gt;1,3,IF(L16-N16=1,2,IF(L16-N16=-1,1,0)))</f>
        <v>3</v>
      </c>
      <c r="AL16" s="27">
        <f>IF(R16-T16&gt;1,3,IF(R16-T16=1,2,IF(R16-T16=-1,1,0)))</f>
        <v>3</v>
      </c>
      <c r="AO16" s="28">
        <f t="shared" si="1"/>
        <v>6</v>
      </c>
      <c r="AP16" s="27">
        <f t="shared" si="2"/>
        <v>6</v>
      </c>
    </row>
    <row r="17" spans="1:48" ht="20.100000000000001" customHeight="1" thickBot="1" x14ac:dyDescent="0.25">
      <c r="B17" s="27" t="s">
        <v>23</v>
      </c>
      <c r="C17" s="175" t="s">
        <v>121</v>
      </c>
      <c r="D17" s="175"/>
      <c r="H17" s="182"/>
      <c r="I17" s="183"/>
      <c r="J17" s="183"/>
      <c r="K17" s="184"/>
      <c r="L17" s="9">
        <f>Q15</f>
        <v>75</v>
      </c>
      <c r="M17" s="6" t="s">
        <v>16</v>
      </c>
      <c r="N17" s="10">
        <f>O15</f>
        <v>37</v>
      </c>
      <c r="O17" s="139"/>
      <c r="P17" s="140"/>
      <c r="Q17" s="141"/>
      <c r="R17" s="9">
        <f>S2</f>
        <v>94</v>
      </c>
      <c r="S17" s="6" t="s">
        <v>16</v>
      </c>
      <c r="T17" s="10">
        <f>T2</f>
        <v>81</v>
      </c>
      <c r="U17" s="9">
        <f>L17+R17</f>
        <v>169</v>
      </c>
      <c r="V17" s="6" t="s">
        <v>16</v>
      </c>
      <c r="W17" s="10">
        <f>N17+T17</f>
        <v>118</v>
      </c>
      <c r="X17" s="143"/>
      <c r="Y17" s="130"/>
      <c r="AF17" s="27">
        <f>IF(L16&gt;N16,1,0)</f>
        <v>1</v>
      </c>
      <c r="AL17" s="27">
        <f>IF(R16&gt;T16,1,0)</f>
        <v>1</v>
      </c>
      <c r="AO17" s="28">
        <f t="shared" si="1"/>
        <v>2</v>
      </c>
      <c r="AP17" s="27">
        <f t="shared" si="2"/>
        <v>1.4322033898305084</v>
      </c>
      <c r="AR17" s="27">
        <f>(AO16*1000)+(AO17*100)+(AP16*10)+AP17</f>
        <v>6261.4322033898306</v>
      </c>
      <c r="AS17" s="27">
        <f>IF(AR17&gt;AR19,1,0)</f>
        <v>1</v>
      </c>
      <c r="AT17" s="27">
        <f>IF(AR17&gt;AR15,1,0)</f>
        <v>1</v>
      </c>
      <c r="AU17" s="27">
        <f>SUM(AS17:AT17)</f>
        <v>2</v>
      </c>
      <c r="AV17" s="27" t="str">
        <f>IF(AU17=2,"1.",IF(AU17=1,"2.","3."))</f>
        <v>1.</v>
      </c>
    </row>
    <row r="18" spans="1:48" ht="20.100000000000001" customHeight="1" x14ac:dyDescent="0.2">
      <c r="C18" s="175" t="s">
        <v>126</v>
      </c>
      <c r="D18" s="175"/>
      <c r="H18" s="185" t="str">
        <f>C19</f>
        <v>Vršovice</v>
      </c>
      <c r="I18" s="177"/>
      <c r="J18" s="177"/>
      <c r="K18" s="178"/>
      <c r="L18" s="20">
        <f>T14</f>
        <v>3</v>
      </c>
      <c r="M18" s="17" t="s">
        <v>16</v>
      </c>
      <c r="N18" s="21">
        <f>R14</f>
        <v>0</v>
      </c>
      <c r="O18" s="20">
        <f>T16</f>
        <v>1</v>
      </c>
      <c r="P18" s="17" t="s">
        <v>16</v>
      </c>
      <c r="Q18" s="21">
        <f>R16</f>
        <v>3</v>
      </c>
      <c r="R18" s="136"/>
      <c r="S18" s="137"/>
      <c r="T18" s="138"/>
      <c r="U18" s="20">
        <f>L18+O18</f>
        <v>4</v>
      </c>
      <c r="V18" s="17" t="s">
        <v>16</v>
      </c>
      <c r="W18" s="21">
        <f>N18+Q18</f>
        <v>3</v>
      </c>
      <c r="X18" s="142">
        <f>AO18</f>
        <v>3</v>
      </c>
      <c r="Y18" s="129" t="str">
        <f>AV19</f>
        <v>2.</v>
      </c>
      <c r="Z18" s="42"/>
      <c r="AA18" s="127"/>
      <c r="AB18" s="128"/>
      <c r="AF18" s="27">
        <f>IF(L18-N18&gt;1,3,IF(L18-N18=1,2,IF(L18-N18=-1,1,0)))</f>
        <v>3</v>
      </c>
      <c r="AI18" s="27">
        <f>IF(O18-Q18&gt;1,3,IF(O18-Q18=1,2,IF(O18-Q18=-1,1,0)))</f>
        <v>0</v>
      </c>
      <c r="AO18" s="28">
        <f t="shared" si="1"/>
        <v>3</v>
      </c>
      <c r="AP18" s="27">
        <f t="shared" si="2"/>
        <v>1.3333333333333333</v>
      </c>
      <c r="AS18" s="28"/>
    </row>
    <row r="19" spans="1:48" ht="20.100000000000001" customHeight="1" thickBot="1" x14ac:dyDescent="0.25">
      <c r="C19" s="175" t="s">
        <v>122</v>
      </c>
      <c r="D19" s="175"/>
      <c r="H19" s="182"/>
      <c r="I19" s="183"/>
      <c r="J19" s="183"/>
      <c r="K19" s="184"/>
      <c r="L19" s="9">
        <f>T15</f>
        <v>75</v>
      </c>
      <c r="M19" s="6" t="s">
        <v>16</v>
      </c>
      <c r="N19" s="10">
        <f>R15</f>
        <v>51</v>
      </c>
      <c r="O19" s="9">
        <f>T17</f>
        <v>81</v>
      </c>
      <c r="P19" s="6" t="s">
        <v>16</v>
      </c>
      <c r="Q19" s="10">
        <f>R17</f>
        <v>94</v>
      </c>
      <c r="R19" s="139"/>
      <c r="S19" s="140"/>
      <c r="T19" s="141"/>
      <c r="U19" s="9">
        <f>L19+O19</f>
        <v>156</v>
      </c>
      <c r="V19" s="6" t="s">
        <v>16</v>
      </c>
      <c r="W19" s="10">
        <f>N19+Q19</f>
        <v>145</v>
      </c>
      <c r="X19" s="143"/>
      <c r="Y19" s="130"/>
      <c r="Z19" s="14"/>
      <c r="AA19" s="127"/>
      <c r="AB19" s="128"/>
      <c r="AF19" s="27">
        <f>IF(L18&gt;N18,1,0)</f>
        <v>1</v>
      </c>
      <c r="AI19" s="27">
        <f>IF(O18&gt;Q18,1,0)</f>
        <v>0</v>
      </c>
      <c r="AO19" s="28">
        <f t="shared" si="1"/>
        <v>1</v>
      </c>
      <c r="AP19" s="27">
        <f t="shared" si="2"/>
        <v>1.0758620689655172</v>
      </c>
      <c r="AR19" s="27">
        <f>(AO18*1000)+(AO19*100)+(AP18*10)+AP19</f>
        <v>3114.4091954022988</v>
      </c>
      <c r="AS19" s="27">
        <f>IF(AR19&gt;AR15,1,0)</f>
        <v>1</v>
      </c>
      <c r="AT19" s="27">
        <f>IF(AR19&gt;AR17,1,0)</f>
        <v>0</v>
      </c>
      <c r="AU19" s="27">
        <f>SUM(AS19:AT19)</f>
        <v>1</v>
      </c>
      <c r="AV19" s="27" t="str">
        <f>IF(AU19=2,"1.",IF(AU19=1,"2.","3."))</f>
        <v>2.</v>
      </c>
    </row>
    <row r="20" spans="1:48" ht="20.100000000000001" customHeight="1" x14ac:dyDescent="0.2">
      <c r="C20" s="163"/>
      <c r="D20" s="163"/>
      <c r="H20" s="44"/>
      <c r="I20" s="44"/>
      <c r="J20" s="44"/>
      <c r="K20" s="44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AS20" s="28"/>
    </row>
    <row r="21" spans="1:48" ht="20.100000000000001" customHeight="1" thickBot="1" x14ac:dyDescent="0.25">
      <c r="H21" s="44"/>
      <c r="I21" s="44"/>
      <c r="J21" s="44"/>
      <c r="K21" s="4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48" ht="20.100000000000001" customHeight="1" x14ac:dyDescent="0.2">
      <c r="A22" s="192" t="s">
        <v>4</v>
      </c>
      <c r="B22" s="157"/>
      <c r="C22" s="166"/>
      <c r="D22" s="163"/>
      <c r="E22" s="163"/>
      <c r="F22" s="163"/>
      <c r="L22" s="131" t="str">
        <f>IF(Y14="1.",H14,IF(Y16="1.",H16,IF(Y18="1.",H18)))</f>
        <v>Lvi B</v>
      </c>
      <c r="M22" s="131"/>
      <c r="N22" s="131"/>
      <c r="O22" s="131"/>
      <c r="P22" s="131"/>
      <c r="Q22" s="131"/>
    </row>
    <row r="23" spans="1:48" ht="20.100000000000001" customHeight="1" thickBot="1" x14ac:dyDescent="0.25">
      <c r="A23" s="25" t="s">
        <v>5</v>
      </c>
      <c r="B23" s="26" t="s">
        <v>6</v>
      </c>
      <c r="C23" s="31" t="s">
        <v>7</v>
      </c>
      <c r="D23" s="32"/>
      <c r="E23" s="32"/>
      <c r="F23" s="32"/>
      <c r="L23" s="132"/>
      <c r="M23" s="132"/>
      <c r="N23" s="132"/>
      <c r="O23" s="132"/>
      <c r="P23" s="132"/>
      <c r="Q23" s="132"/>
    </row>
    <row r="24" spans="1:48" ht="20.100000000000001" customHeight="1" x14ac:dyDescent="0.2">
      <c r="A24" s="38">
        <f>C13</f>
        <v>0.375</v>
      </c>
      <c r="B24" s="49" t="str">
        <f>C18</f>
        <v>Lvi B</v>
      </c>
      <c r="C24" s="50" t="str">
        <f>C19</f>
        <v>Vršovice</v>
      </c>
      <c r="D24" s="57"/>
      <c r="E24" s="58"/>
      <c r="F24" s="58"/>
      <c r="H24" s="131" t="str">
        <f>IF(Y14="2.",H14,IF(Y16="2.",H16,IF(Y18="2.",H18)))</f>
        <v>Vršovice</v>
      </c>
      <c r="I24" s="131"/>
      <c r="J24" s="131"/>
      <c r="K24" s="131"/>
      <c r="L24" s="133"/>
      <c r="M24" s="33"/>
      <c r="P24" s="34"/>
    </row>
    <row r="25" spans="1:48" ht="20.100000000000001" customHeight="1" thickBot="1" x14ac:dyDescent="0.25">
      <c r="A25" s="29">
        <f>IF(C15=2,A24+0.041668,A24+0.083336)</f>
        <v>0.45833599999999997</v>
      </c>
      <c r="B25" s="39" t="str">
        <f>C17</f>
        <v>SAVO B</v>
      </c>
      <c r="C25" s="40" t="str">
        <f>C18</f>
        <v>Lvi B</v>
      </c>
      <c r="D25" s="57"/>
      <c r="E25" s="32"/>
      <c r="F25" s="32"/>
      <c r="H25" s="132"/>
      <c r="I25" s="132"/>
      <c r="J25" s="132"/>
      <c r="K25" s="132"/>
      <c r="L25" s="134"/>
      <c r="M25" s="33"/>
      <c r="N25" s="135" t="s">
        <v>20</v>
      </c>
      <c r="O25" s="135"/>
      <c r="P25" s="34"/>
      <c r="Q25" s="190" t="str">
        <f>IF(Y14="3.",H14,IF(Y16="3.",H16,IF(Y18="3.",H18)))</f>
        <v>SAVO B</v>
      </c>
      <c r="R25" s="131"/>
      <c r="S25" s="131"/>
      <c r="T25" s="131"/>
      <c r="U25" s="131"/>
    </row>
    <row r="26" spans="1:48" ht="20.100000000000001" customHeight="1" thickBot="1" x14ac:dyDescent="0.25">
      <c r="A26" s="30">
        <f>IF(C15=2,A25+0.041668,A25+0.083336)</f>
        <v>0.54167199999999993</v>
      </c>
      <c r="B26" s="26" t="str">
        <f>C19</f>
        <v>Vršovice</v>
      </c>
      <c r="C26" s="31" t="str">
        <f>C17</f>
        <v>SAVO B</v>
      </c>
      <c r="D26" s="57"/>
      <c r="E26" s="32"/>
      <c r="F26" s="32"/>
      <c r="I26" s="33"/>
      <c r="N26" s="135"/>
      <c r="O26" s="135"/>
      <c r="P26" s="34"/>
      <c r="Q26" s="191"/>
      <c r="R26" s="132"/>
      <c r="S26" s="132"/>
      <c r="T26" s="132"/>
      <c r="U26" s="132"/>
    </row>
    <row r="27" spans="1:48" ht="20.100000000000001" customHeight="1" x14ac:dyDescent="0.2">
      <c r="I27" s="33"/>
      <c r="J27" s="135" t="s">
        <v>21</v>
      </c>
      <c r="K27" s="135"/>
      <c r="N27" s="135"/>
      <c r="O27" s="135"/>
      <c r="T27" s="34"/>
    </row>
    <row r="28" spans="1:48" ht="20.100000000000001" customHeight="1" x14ac:dyDescent="0.25">
      <c r="G28" s="48"/>
      <c r="I28" s="33"/>
      <c r="J28" s="135"/>
      <c r="K28" s="135"/>
      <c r="R28" s="135" t="s">
        <v>22</v>
      </c>
      <c r="S28" s="135"/>
      <c r="T28" s="34"/>
    </row>
    <row r="29" spans="1:48" ht="20.100000000000001" customHeight="1" x14ac:dyDescent="0.25">
      <c r="G29" s="48"/>
      <c r="J29" s="135"/>
      <c r="K29" s="135"/>
      <c r="R29" s="135"/>
      <c r="S29" s="135"/>
    </row>
    <row r="30" spans="1:48" ht="20.100000000000001" customHeight="1" x14ac:dyDescent="0.2">
      <c r="I30" s="36"/>
      <c r="R30" s="135"/>
      <c r="S30" s="135"/>
    </row>
    <row r="31" spans="1:48" ht="20.100000000000001" customHeight="1" x14ac:dyDescent="0.2">
      <c r="A31" s="35"/>
      <c r="AD31" s="186" t="s">
        <v>92</v>
      </c>
      <c r="AE31" s="186"/>
    </row>
    <row r="32" spans="1:48" ht="20.100000000000001" customHeight="1" x14ac:dyDescent="0.2"/>
    <row r="33" spans="6:6" ht="20.100000000000001" customHeight="1" x14ac:dyDescent="0.2"/>
    <row r="34" spans="6:6" ht="20.100000000000001" customHeight="1" x14ac:dyDescent="0.2"/>
    <row r="35" spans="6:6" ht="20.100000000000001" customHeight="1" x14ac:dyDescent="0.2">
      <c r="F35" s="37" t="s">
        <v>92</v>
      </c>
    </row>
  </sheetData>
  <sheetProtection password="821F" sheet="1" selectLockedCells="1"/>
  <customSheetViews>
    <customSheetView guid="{AAB9B74B-855D-46E5-B0DC-C87FF4C78202}" hiddenColumns="1">
      <selection sqref="A1:A6"/>
      <pageMargins left="0.5" right="0.48" top="0.984251969" bottom="0.984251969" header="0.4921259845" footer="0.4921259845"/>
      <pageSetup paperSize="9" orientation="portrait" r:id="rId1"/>
      <headerFooter alignWithMargins="0"/>
    </customSheetView>
    <customSheetView guid="{666E3858-43CD-44E4-9130-FF04E62DFC2C}" hiddenColumns="1" showRuler="0" topLeftCell="D1">
      <selection activeCell="I5" sqref="I5:L5"/>
      <pageMargins left="0.5" right="0.48" top="0.984251969" bottom="0.984251969" header="0.4921259845" footer="0.4921259845"/>
      <pageSetup paperSize="9" orientation="portrait" r:id="rId2"/>
      <headerFooter alignWithMargins="0"/>
    </customSheetView>
  </customSheetViews>
  <mergeCells count="72">
    <mergeCell ref="AD31:AE31"/>
    <mergeCell ref="A1:A6"/>
    <mergeCell ref="B1:E2"/>
    <mergeCell ref="B3:E3"/>
    <mergeCell ref="C5:D5"/>
    <mergeCell ref="B6:E6"/>
    <mergeCell ref="C19:D19"/>
    <mergeCell ref="Q25:U26"/>
    <mergeCell ref="B7:E7"/>
    <mergeCell ref="B8:E8"/>
    <mergeCell ref="A22:C22"/>
    <mergeCell ref="D22:F22"/>
    <mergeCell ref="M2:P2"/>
    <mergeCell ref="C18:D18"/>
    <mergeCell ref="C14:D14"/>
    <mergeCell ref="I7:L7"/>
    <mergeCell ref="B10:E10"/>
    <mergeCell ref="O11:Q13"/>
    <mergeCell ref="H11:K13"/>
    <mergeCell ref="H14:K15"/>
    <mergeCell ref="H16:K17"/>
    <mergeCell ref="B11:E11"/>
    <mergeCell ref="C13:D13"/>
    <mergeCell ref="C15:D15"/>
    <mergeCell ref="C20:D20"/>
    <mergeCell ref="C17:D17"/>
    <mergeCell ref="I4:L4"/>
    <mergeCell ref="M4:P4"/>
    <mergeCell ref="B9:E9"/>
    <mergeCell ref="I5:L5"/>
    <mergeCell ref="M5:P5"/>
    <mergeCell ref="I8:L8"/>
    <mergeCell ref="M8:P8"/>
    <mergeCell ref="I6:L6"/>
    <mergeCell ref="M6:P6"/>
    <mergeCell ref="M7:P7"/>
    <mergeCell ref="AB1:AC1"/>
    <mergeCell ref="AF1:AG1"/>
    <mergeCell ref="I3:L3"/>
    <mergeCell ref="M3:P3"/>
    <mergeCell ref="I2:L2"/>
    <mergeCell ref="AD1:AE1"/>
    <mergeCell ref="S1:T1"/>
    <mergeCell ref="Z1:AA1"/>
    <mergeCell ref="X1:Y1"/>
    <mergeCell ref="H1:P1"/>
    <mergeCell ref="Q1:R1"/>
    <mergeCell ref="V1:W1"/>
    <mergeCell ref="Y14:Y15"/>
    <mergeCell ref="O16:Q17"/>
    <mergeCell ref="X16:X17"/>
    <mergeCell ref="Y16:Y17"/>
    <mergeCell ref="X12:X13"/>
    <mergeCell ref="Y12:Y13"/>
    <mergeCell ref="R11:T13"/>
    <mergeCell ref="X14:X15"/>
    <mergeCell ref="U11:Y11"/>
    <mergeCell ref="U12:W12"/>
    <mergeCell ref="J27:K29"/>
    <mergeCell ref="R28:S30"/>
    <mergeCell ref="U13:W13"/>
    <mergeCell ref="L11:N13"/>
    <mergeCell ref="L14:N15"/>
    <mergeCell ref="H18:K19"/>
    <mergeCell ref="AA18:AA19"/>
    <mergeCell ref="AB18:AB19"/>
    <mergeCell ref="Y18:Y19"/>
    <mergeCell ref="L22:Q23"/>
    <mergeCell ref="H24:L25"/>
    <mergeCell ref="N25:O27"/>
    <mergeCell ref="R18:T19"/>
    <mergeCell ref="X18:X19"/>
  </mergeCells>
  <phoneticPr fontId="0" type="noConversion"/>
  <pageMargins left="0.5" right="0.48" top="0.984251969" bottom="0.984251969" header="0.4921259845" footer="0.4921259845"/>
  <pageSetup paperSize="9" orientation="portrait" r:id="rId3"/>
  <headerFooter alignWithMargins="0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0"/>
  <sheetViews>
    <sheetView workbookViewId="0">
      <selection sqref="A1:D3"/>
    </sheetView>
  </sheetViews>
  <sheetFormatPr defaultColWidth="9.140625" defaultRowHeight="12.75" x14ac:dyDescent="0.2"/>
  <cols>
    <col min="1" max="21" width="6.7109375" style="54" customWidth="1"/>
    <col min="22" max="16384" width="9.140625" style="54"/>
  </cols>
  <sheetData>
    <row r="1" spans="1:18" ht="30" customHeight="1" x14ac:dyDescent="0.2">
      <c r="A1" s="193" t="str">
        <f>'(3) vstupní data '!H11</f>
        <v>1.kolo          Přebor Prahy U18-Z</v>
      </c>
      <c r="B1" s="194"/>
      <c r="C1" s="194"/>
      <c r="D1" s="195"/>
      <c r="E1" s="202" t="str">
        <f>'(3) vstupní data '!L11</f>
        <v>SAVO B</v>
      </c>
      <c r="F1" s="203"/>
      <c r="G1" s="203"/>
      <c r="H1" s="202" t="str">
        <f>'(3) vstupní data '!O11</f>
        <v>Lvi B</v>
      </c>
      <c r="I1" s="203"/>
      <c r="J1" s="203"/>
      <c r="K1" s="202" t="str">
        <f>'(3) vstupní data '!R11</f>
        <v>Vršovice</v>
      </c>
      <c r="L1" s="203"/>
      <c r="M1" s="203"/>
      <c r="N1" s="144" t="s">
        <v>19</v>
      </c>
      <c r="O1" s="145"/>
      <c r="P1" s="145"/>
      <c r="Q1" s="145"/>
      <c r="R1" s="146"/>
    </row>
    <row r="2" spans="1:18" ht="30" customHeight="1" x14ac:dyDescent="0.2">
      <c r="A2" s="196"/>
      <c r="B2" s="197"/>
      <c r="C2" s="197"/>
      <c r="D2" s="198"/>
      <c r="E2" s="204"/>
      <c r="F2" s="205"/>
      <c r="G2" s="205"/>
      <c r="H2" s="204"/>
      <c r="I2" s="205"/>
      <c r="J2" s="205"/>
      <c r="K2" s="204"/>
      <c r="L2" s="205"/>
      <c r="M2" s="205"/>
      <c r="N2" s="147" t="s">
        <v>8</v>
      </c>
      <c r="O2" s="148"/>
      <c r="P2" s="148"/>
      <c r="Q2" s="158" t="s">
        <v>17</v>
      </c>
      <c r="R2" s="160" t="s">
        <v>18</v>
      </c>
    </row>
    <row r="3" spans="1:18" ht="30" customHeight="1" thickBot="1" x14ac:dyDescent="0.25">
      <c r="A3" s="199"/>
      <c r="B3" s="200"/>
      <c r="C3" s="200"/>
      <c r="D3" s="201"/>
      <c r="E3" s="206"/>
      <c r="F3" s="207"/>
      <c r="G3" s="207"/>
      <c r="H3" s="206"/>
      <c r="I3" s="207"/>
      <c r="J3" s="207"/>
      <c r="K3" s="206"/>
      <c r="L3" s="207"/>
      <c r="M3" s="207"/>
      <c r="N3" s="149" t="s">
        <v>9</v>
      </c>
      <c r="O3" s="150"/>
      <c r="P3" s="150"/>
      <c r="Q3" s="159"/>
      <c r="R3" s="161"/>
    </row>
    <row r="4" spans="1:18" ht="30" customHeight="1" x14ac:dyDescent="0.2">
      <c r="A4" s="208" t="str">
        <f>'(3) vstupní data '!H14</f>
        <v>SAVO B</v>
      </c>
      <c r="B4" s="209"/>
      <c r="C4" s="209"/>
      <c r="D4" s="210"/>
      <c r="E4" s="214" t="str">
        <f>'(3) vstupní data '!B9</f>
        <v>5.liga</v>
      </c>
      <c r="F4" s="215"/>
      <c r="G4" s="216"/>
      <c r="H4" s="1"/>
      <c r="I4" s="1" t="s">
        <v>16</v>
      </c>
      <c r="J4" s="2"/>
      <c r="K4" s="3"/>
      <c r="L4" s="1" t="s">
        <v>16</v>
      </c>
      <c r="M4" s="2"/>
      <c r="N4" s="4"/>
      <c r="O4" s="1"/>
      <c r="P4" s="5"/>
      <c r="Q4" s="142"/>
      <c r="R4" s="129"/>
    </row>
    <row r="5" spans="1:18" ht="30" customHeight="1" thickBot="1" x14ac:dyDescent="0.25">
      <c r="A5" s="211"/>
      <c r="B5" s="212"/>
      <c r="C5" s="212"/>
      <c r="D5" s="213"/>
      <c r="E5" s="217"/>
      <c r="F5" s="218"/>
      <c r="G5" s="219"/>
      <c r="H5" s="6"/>
      <c r="I5" s="53" t="s">
        <v>16</v>
      </c>
      <c r="J5" s="7"/>
      <c r="K5" s="8"/>
      <c r="L5" s="53" t="s">
        <v>16</v>
      </c>
      <c r="M5" s="7"/>
      <c r="N5" s="9"/>
      <c r="O5" s="6"/>
      <c r="P5" s="10"/>
      <c r="Q5" s="143"/>
      <c r="R5" s="130"/>
    </row>
    <row r="6" spans="1:18" ht="30" customHeight="1" x14ac:dyDescent="0.2">
      <c r="A6" s="208" t="str">
        <f>'(3) vstupní data '!H16</f>
        <v>Lvi B</v>
      </c>
      <c r="B6" s="209"/>
      <c r="C6" s="209"/>
      <c r="D6" s="210"/>
      <c r="E6" s="11"/>
      <c r="F6" s="1" t="s">
        <v>16</v>
      </c>
      <c r="G6" s="11"/>
      <c r="H6" s="214" t="str">
        <f>'(3) vstupní data '!B9</f>
        <v>5.liga</v>
      </c>
      <c r="I6" s="215"/>
      <c r="J6" s="216"/>
      <c r="K6" s="11"/>
      <c r="L6" s="1" t="s">
        <v>16</v>
      </c>
      <c r="M6" s="12"/>
      <c r="N6" s="4"/>
      <c r="O6" s="1"/>
      <c r="P6" s="5"/>
      <c r="Q6" s="142"/>
      <c r="R6" s="129"/>
    </row>
    <row r="7" spans="1:18" ht="30" customHeight="1" thickBot="1" x14ac:dyDescent="0.25">
      <c r="A7" s="211"/>
      <c r="B7" s="212"/>
      <c r="C7" s="212"/>
      <c r="D7" s="213"/>
      <c r="E7" s="13"/>
      <c r="F7" s="53" t="s">
        <v>16</v>
      </c>
      <c r="G7" s="13"/>
      <c r="H7" s="217"/>
      <c r="I7" s="218"/>
      <c r="J7" s="219"/>
      <c r="K7" s="14"/>
      <c r="L7" s="53" t="s">
        <v>16</v>
      </c>
      <c r="M7" s="15"/>
      <c r="N7" s="9"/>
      <c r="O7" s="6"/>
      <c r="P7" s="10"/>
      <c r="Q7" s="143"/>
      <c r="R7" s="130"/>
    </row>
    <row r="8" spans="1:18" ht="30" customHeight="1" x14ac:dyDescent="0.2">
      <c r="A8" s="208" t="str">
        <f>'(3) vstupní data '!H18</f>
        <v>Vršovice</v>
      </c>
      <c r="B8" s="209"/>
      <c r="C8" s="209"/>
      <c r="D8" s="210"/>
      <c r="E8" s="1"/>
      <c r="F8" s="1" t="s">
        <v>16</v>
      </c>
      <c r="G8" s="2"/>
      <c r="H8" s="16"/>
      <c r="I8" s="1" t="s">
        <v>16</v>
      </c>
      <c r="J8" s="17"/>
      <c r="K8" s="214" t="str">
        <f>'(3) vstupní data '!B9</f>
        <v>5.liga</v>
      </c>
      <c r="L8" s="215"/>
      <c r="M8" s="216"/>
      <c r="N8" s="4"/>
      <c r="O8" s="1"/>
      <c r="P8" s="5"/>
      <c r="Q8" s="142"/>
      <c r="R8" s="129"/>
    </row>
    <row r="9" spans="1:18" ht="30" customHeight="1" thickBot="1" x14ac:dyDescent="0.25">
      <c r="A9" s="211"/>
      <c r="B9" s="212"/>
      <c r="C9" s="212"/>
      <c r="D9" s="213"/>
      <c r="E9" s="6"/>
      <c r="F9" s="53" t="s">
        <v>16</v>
      </c>
      <c r="G9" s="7"/>
      <c r="H9" s="18"/>
      <c r="I9" s="53" t="s">
        <v>16</v>
      </c>
      <c r="J9" s="19"/>
      <c r="K9" s="217"/>
      <c r="L9" s="218"/>
      <c r="M9" s="219"/>
      <c r="N9" s="9"/>
      <c r="O9" s="6"/>
      <c r="P9" s="10"/>
      <c r="Q9" s="143"/>
      <c r="R9" s="130"/>
    </row>
    <row r="10" spans="1:18" ht="21.95" customHeight="1" x14ac:dyDescent="0.2">
      <c r="A10" s="220" t="s">
        <v>4</v>
      </c>
      <c r="B10" s="221"/>
      <c r="C10" s="221"/>
      <c r="D10" s="221"/>
      <c r="E10" s="221"/>
      <c r="F10" s="221"/>
      <c r="G10" s="221"/>
      <c r="H10" s="221"/>
      <c r="I10" s="222"/>
      <c r="J10" s="163"/>
      <c r="K10" s="163"/>
      <c r="L10" s="163"/>
      <c r="M10" s="163"/>
      <c r="N10" s="163"/>
      <c r="O10" s="163"/>
      <c r="P10" s="163"/>
      <c r="Q10" s="163"/>
      <c r="R10" s="163"/>
    </row>
    <row r="11" spans="1:18" ht="21.95" customHeight="1" thickBot="1" x14ac:dyDescent="0.25">
      <c r="A11" s="223" t="s">
        <v>5</v>
      </c>
      <c r="B11" s="224"/>
      <c r="C11" s="224"/>
      <c r="D11" s="224" t="s">
        <v>6</v>
      </c>
      <c r="E11" s="224"/>
      <c r="F11" s="224"/>
      <c r="G11" s="224" t="s">
        <v>7</v>
      </c>
      <c r="H11" s="224"/>
      <c r="I11" s="225"/>
      <c r="J11" s="163"/>
      <c r="K11" s="163"/>
      <c r="L11" s="163"/>
      <c r="M11" s="163"/>
      <c r="N11" s="163"/>
      <c r="O11" s="163"/>
      <c r="P11" s="163"/>
      <c r="Q11" s="163"/>
      <c r="R11" s="163"/>
    </row>
    <row r="12" spans="1:18" ht="21.95" customHeight="1" x14ac:dyDescent="0.2">
      <c r="A12" s="226">
        <f>'(3) vstupní data '!A24</f>
        <v>0.375</v>
      </c>
      <c r="B12" s="157"/>
      <c r="C12" s="157"/>
      <c r="D12" s="157" t="str">
        <f>'(3) vstupní data '!B24</f>
        <v>Lvi B</v>
      </c>
      <c r="E12" s="157"/>
      <c r="F12" s="157"/>
      <c r="G12" s="157" t="str">
        <f>'(3) vstupní data '!C24</f>
        <v>Vršovice</v>
      </c>
      <c r="H12" s="157"/>
      <c r="I12" s="166"/>
      <c r="J12" s="229"/>
      <c r="K12" s="163"/>
      <c r="L12" s="163"/>
      <c r="M12" s="163"/>
      <c r="N12" s="163"/>
      <c r="O12" s="163"/>
      <c r="P12" s="163"/>
      <c r="Q12" s="163"/>
      <c r="R12" s="163"/>
    </row>
    <row r="13" spans="1:18" ht="21.95" customHeight="1" x14ac:dyDescent="0.2">
      <c r="A13" s="230">
        <f>'(3) vstupní data '!A25</f>
        <v>0.45833599999999997</v>
      </c>
      <c r="B13" s="227"/>
      <c r="C13" s="227"/>
      <c r="D13" s="227" t="str">
        <f>'(3) vstupní data '!B25</f>
        <v>SAVO B</v>
      </c>
      <c r="E13" s="227"/>
      <c r="F13" s="227"/>
      <c r="G13" s="227" t="str">
        <f>'(3) vstupní data '!C25</f>
        <v>Lvi B</v>
      </c>
      <c r="H13" s="227"/>
      <c r="I13" s="228"/>
      <c r="J13" s="229"/>
      <c r="K13" s="163"/>
      <c r="L13" s="163"/>
      <c r="M13" s="163"/>
      <c r="N13" s="163"/>
      <c r="O13" s="163"/>
      <c r="P13" s="163"/>
      <c r="Q13" s="163"/>
      <c r="R13" s="163"/>
    </row>
    <row r="14" spans="1:18" ht="21.95" customHeight="1" thickBot="1" x14ac:dyDescent="0.25">
      <c r="A14" s="236">
        <f>'(3) vstupní data '!A26</f>
        <v>0.54167199999999993</v>
      </c>
      <c r="B14" s="224"/>
      <c r="C14" s="224"/>
      <c r="D14" s="224" t="str">
        <f>'(3) vstupní data '!B26</f>
        <v>Vršovice</v>
      </c>
      <c r="E14" s="224"/>
      <c r="F14" s="224"/>
      <c r="G14" s="224" t="str">
        <f>'(3) vstupní data '!C26</f>
        <v>SAVO B</v>
      </c>
      <c r="H14" s="224"/>
      <c r="I14" s="225"/>
      <c r="J14" s="229"/>
      <c r="K14" s="163"/>
      <c r="L14" s="163"/>
      <c r="M14" s="163"/>
      <c r="N14" s="163"/>
      <c r="O14" s="163"/>
      <c r="P14" s="163"/>
      <c r="Q14" s="163"/>
      <c r="R14" s="163"/>
    </row>
    <row r="15" spans="1:18" ht="21.95" customHeight="1" x14ac:dyDescent="0.2"/>
    <row r="16" spans="1:18" ht="21.95" customHeight="1" x14ac:dyDescent="0.2"/>
    <row r="17" spans="1:21" ht="21.95" customHeight="1" x14ac:dyDescent="0.8">
      <c r="B17" s="59"/>
      <c r="C17" s="59"/>
      <c r="D17" s="59"/>
      <c r="L17" s="27"/>
      <c r="M17" s="27"/>
      <c r="N17" s="27"/>
      <c r="O17" s="27"/>
      <c r="P17" s="27"/>
      <c r="Q17" s="27"/>
      <c r="R17" s="27"/>
      <c r="S17" s="27"/>
      <c r="T17" s="235" t="s">
        <v>92</v>
      </c>
      <c r="U17" s="235"/>
    </row>
    <row r="18" spans="1:21" ht="60" x14ac:dyDescent="0.8">
      <c r="B18" s="59"/>
      <c r="C18" s="59"/>
      <c r="D18" s="59"/>
      <c r="L18" s="27"/>
      <c r="M18" s="27"/>
      <c r="N18" s="27"/>
      <c r="O18" s="27"/>
      <c r="P18" s="27"/>
      <c r="Q18" s="27"/>
      <c r="R18" s="27"/>
      <c r="S18" s="27"/>
    </row>
    <row r="19" spans="1:21" ht="35.25" x14ac:dyDescent="0.2">
      <c r="B19" s="60"/>
      <c r="C19" s="60"/>
      <c r="D19" s="60"/>
      <c r="L19" s="27"/>
      <c r="M19" s="27"/>
      <c r="N19" s="27"/>
      <c r="O19" s="27"/>
      <c r="P19" s="27"/>
      <c r="Q19" s="27"/>
      <c r="R19" s="27"/>
      <c r="S19" s="27"/>
    </row>
    <row r="20" spans="1:21" ht="38.1" customHeight="1" x14ac:dyDescent="0.6">
      <c r="A20" s="231" t="s">
        <v>24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</row>
    <row r="21" spans="1:21" ht="38.1" customHeight="1" x14ac:dyDescent="0.8">
      <c r="A21" s="59"/>
      <c r="B21" s="61"/>
      <c r="C21" s="61"/>
      <c r="D21" s="61"/>
      <c r="E21" s="59"/>
      <c r="F21" s="59"/>
      <c r="G21" s="59"/>
      <c r="H21" s="59"/>
      <c r="I21" s="59"/>
      <c r="J21" s="59"/>
      <c r="K21" s="27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ht="38.1" customHeight="1" x14ac:dyDescent="0.5">
      <c r="A22" s="233" t="s">
        <v>5</v>
      </c>
      <c r="B22" s="233"/>
      <c r="C22" s="233"/>
      <c r="D22" s="61"/>
      <c r="E22" s="234" t="s">
        <v>6</v>
      </c>
      <c r="F22" s="234"/>
      <c r="G22" s="234"/>
      <c r="H22" s="234"/>
      <c r="I22" s="234"/>
      <c r="J22" s="234"/>
      <c r="K22" s="234"/>
      <c r="L22" s="60"/>
      <c r="M22" s="60"/>
      <c r="N22" s="60"/>
      <c r="O22" s="234" t="s">
        <v>7</v>
      </c>
      <c r="P22" s="234"/>
      <c r="Q22" s="234"/>
      <c r="R22" s="234"/>
      <c r="S22" s="234"/>
      <c r="T22" s="234"/>
      <c r="U22" s="234"/>
    </row>
    <row r="23" spans="1:21" ht="38.1" customHeight="1" x14ac:dyDescent="0.5">
      <c r="A23" s="233"/>
      <c r="B23" s="233"/>
      <c r="C23" s="233"/>
      <c r="D23" s="61"/>
      <c r="E23" s="234"/>
      <c r="F23" s="234"/>
      <c r="G23" s="234"/>
      <c r="H23" s="234"/>
      <c r="I23" s="234"/>
      <c r="J23" s="234"/>
      <c r="K23" s="234"/>
      <c r="L23" s="60"/>
      <c r="M23" s="60"/>
      <c r="N23" s="60"/>
      <c r="O23" s="234"/>
      <c r="P23" s="234"/>
      <c r="Q23" s="234"/>
      <c r="R23" s="234"/>
      <c r="S23" s="234"/>
      <c r="T23" s="234"/>
      <c r="U23" s="234"/>
    </row>
    <row r="24" spans="1:21" ht="60" customHeight="1" x14ac:dyDescent="0.5">
      <c r="A24" s="238">
        <f>A12</f>
        <v>0.375</v>
      </c>
      <c r="B24" s="239"/>
      <c r="C24" s="239"/>
      <c r="D24" s="61"/>
      <c r="E24" s="232" t="str">
        <f>G13</f>
        <v>Lvi B</v>
      </c>
      <c r="F24" s="232"/>
      <c r="G24" s="232"/>
      <c r="H24" s="232" t="str">
        <f>D12</f>
        <v>Lvi B</v>
      </c>
      <c r="I24" s="232"/>
      <c r="J24" s="232"/>
      <c r="K24" s="232"/>
      <c r="L24" s="63"/>
      <c r="M24" s="63"/>
      <c r="N24" s="63"/>
      <c r="O24" s="232" t="str">
        <f>G12</f>
        <v>Vršovice</v>
      </c>
      <c r="P24" s="232"/>
      <c r="Q24" s="232"/>
      <c r="R24" s="232"/>
      <c r="S24" s="232"/>
      <c r="T24" s="232"/>
      <c r="U24" s="232"/>
    </row>
    <row r="25" spans="1:21" ht="60" customHeight="1" x14ac:dyDescent="0.8">
      <c r="A25" s="238">
        <f>A13</f>
        <v>0.45833599999999997</v>
      </c>
      <c r="B25" s="239"/>
      <c r="C25" s="239"/>
      <c r="D25" s="59"/>
      <c r="E25" s="232" t="str">
        <f>G14</f>
        <v>SAVO B</v>
      </c>
      <c r="F25" s="232"/>
      <c r="G25" s="232"/>
      <c r="H25" s="232" t="str">
        <f>D13</f>
        <v>SAVO B</v>
      </c>
      <c r="I25" s="232"/>
      <c r="J25" s="232"/>
      <c r="K25" s="232"/>
      <c r="L25" s="61"/>
      <c r="M25" s="61"/>
      <c r="N25" s="61"/>
      <c r="O25" s="237" t="str">
        <f>G13</f>
        <v>Lvi B</v>
      </c>
      <c r="P25" s="237"/>
      <c r="Q25" s="237"/>
      <c r="R25" s="237"/>
      <c r="S25" s="237"/>
      <c r="T25" s="237"/>
      <c r="U25" s="237"/>
    </row>
    <row r="26" spans="1:21" ht="60" customHeight="1" x14ac:dyDescent="0.5">
      <c r="A26" s="238">
        <f>A14</f>
        <v>0.54167199999999993</v>
      </c>
      <c r="B26" s="239"/>
      <c r="C26" s="239"/>
      <c r="D26" s="60"/>
      <c r="E26" s="232" t="str">
        <f>G12</f>
        <v>Vršovice</v>
      </c>
      <c r="F26" s="232"/>
      <c r="G26" s="232"/>
      <c r="H26" s="232" t="str">
        <f>D14</f>
        <v>Vršovice</v>
      </c>
      <c r="I26" s="232"/>
      <c r="J26" s="232"/>
      <c r="K26" s="232"/>
      <c r="L26" s="61"/>
      <c r="M26" s="61"/>
      <c r="N26" s="61"/>
      <c r="O26" s="237" t="str">
        <f>G14</f>
        <v>SAVO B</v>
      </c>
      <c r="P26" s="237"/>
      <c r="Q26" s="237"/>
      <c r="R26" s="237"/>
      <c r="S26" s="237"/>
      <c r="T26" s="237"/>
      <c r="U26" s="237"/>
    </row>
    <row r="27" spans="1:21" ht="37.5" customHeight="1" x14ac:dyDescent="0.8">
      <c r="A27" s="59"/>
      <c r="B27" s="60"/>
      <c r="C27" s="60"/>
      <c r="D27" s="60"/>
      <c r="E27" s="59"/>
      <c r="F27" s="59"/>
      <c r="G27" s="59"/>
      <c r="H27" s="59"/>
      <c r="I27" s="59"/>
      <c r="J27" s="59"/>
      <c r="K27" s="61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ht="37.5" customHeight="1" x14ac:dyDescent="0.8">
      <c r="A28" s="59"/>
      <c r="B28" s="61"/>
      <c r="C28" s="61"/>
      <c r="D28" s="61"/>
      <c r="E28" s="59"/>
      <c r="F28" s="59"/>
      <c r="G28" s="59"/>
      <c r="H28" s="59"/>
      <c r="I28" s="59"/>
      <c r="J28" s="59"/>
      <c r="K28" s="61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37.5" customHeight="1" x14ac:dyDescent="0.5">
      <c r="A29" s="60"/>
      <c r="B29" s="61"/>
      <c r="C29" s="61"/>
      <c r="D29" s="61"/>
      <c r="E29" s="60"/>
      <c r="F29" s="60"/>
      <c r="G29" s="60"/>
      <c r="H29" s="60"/>
      <c r="I29" s="60"/>
      <c r="J29" s="60"/>
      <c r="K29" s="61"/>
      <c r="L29" s="60"/>
      <c r="M29" s="60"/>
      <c r="N29" s="60"/>
      <c r="O29" s="234"/>
      <c r="P29" s="234"/>
      <c r="Q29" s="234"/>
      <c r="R29" s="234"/>
      <c r="S29" s="234"/>
      <c r="T29" s="234"/>
      <c r="U29" s="234"/>
    </row>
    <row r="30" spans="1:21" ht="37.5" customHeight="1" x14ac:dyDescent="0.8">
      <c r="A30" s="60"/>
      <c r="B30" s="61"/>
      <c r="C30" s="61"/>
      <c r="D30" s="61"/>
      <c r="E30" s="60"/>
      <c r="F30" s="60"/>
      <c r="G30" s="60"/>
      <c r="H30" s="60"/>
      <c r="I30" s="60"/>
      <c r="J30" s="60"/>
      <c r="K30" s="59"/>
      <c r="L30" s="60"/>
      <c r="M30" s="60"/>
      <c r="N30" s="60"/>
      <c r="O30" s="234"/>
      <c r="P30" s="234"/>
      <c r="Q30" s="234"/>
      <c r="R30" s="234"/>
      <c r="S30" s="234"/>
      <c r="T30" s="234"/>
      <c r="U30" s="234"/>
    </row>
    <row r="31" spans="1:21" ht="60" customHeight="1" x14ac:dyDescent="0.8">
      <c r="A31" s="62"/>
      <c r="E31" s="61"/>
      <c r="F31" s="61"/>
      <c r="G31" s="61"/>
      <c r="H31" s="63"/>
      <c r="I31" s="63"/>
      <c r="J31" s="63"/>
      <c r="K31" s="59"/>
      <c r="L31" s="63"/>
      <c r="M31" s="63"/>
      <c r="N31" s="63"/>
      <c r="O31" s="232"/>
      <c r="P31" s="232"/>
      <c r="Q31" s="232"/>
      <c r="R31" s="232"/>
      <c r="S31" s="232"/>
      <c r="T31" s="232"/>
      <c r="U31" s="232"/>
    </row>
    <row r="32" spans="1:21" ht="60" customHeight="1" x14ac:dyDescent="0.5">
      <c r="A32" s="62"/>
      <c r="E32" s="61"/>
      <c r="F32" s="61"/>
      <c r="G32" s="61"/>
      <c r="H32" s="63"/>
      <c r="I32" s="63"/>
      <c r="J32" s="63"/>
      <c r="K32" s="60"/>
      <c r="L32" s="63"/>
      <c r="M32" s="63"/>
      <c r="N32" s="63"/>
      <c r="O32" s="232"/>
      <c r="P32" s="232"/>
      <c r="Q32" s="232"/>
      <c r="R32" s="232"/>
      <c r="S32" s="232"/>
      <c r="T32" s="232"/>
      <c r="U32" s="232"/>
    </row>
    <row r="33" spans="1:21" ht="60" customHeight="1" x14ac:dyDescent="0.5">
      <c r="A33" s="62"/>
      <c r="E33" s="61"/>
      <c r="F33" s="61"/>
      <c r="G33" s="61"/>
      <c r="H33" s="63"/>
      <c r="I33" s="63"/>
      <c r="J33" s="63"/>
      <c r="K33" s="60"/>
      <c r="L33" s="63"/>
      <c r="M33" s="63"/>
      <c r="N33" s="63"/>
      <c r="O33" s="232"/>
      <c r="P33" s="232"/>
      <c r="Q33" s="232"/>
      <c r="R33" s="232"/>
      <c r="S33" s="232"/>
      <c r="T33" s="232"/>
      <c r="U33" s="232"/>
    </row>
    <row r="34" spans="1:21" ht="75" customHeight="1" x14ac:dyDescent="0.5">
      <c r="K34" s="63"/>
    </row>
    <row r="35" spans="1:21" ht="75" customHeight="1" x14ac:dyDescent="0.5">
      <c r="K35" s="63"/>
    </row>
    <row r="36" spans="1:21" ht="38.1" customHeight="1" x14ac:dyDescent="0.5">
      <c r="K36" s="63"/>
    </row>
    <row r="37" spans="1:21" ht="38.1" customHeight="1" x14ac:dyDescent="0.2"/>
    <row r="38" spans="1:21" ht="38.1" customHeight="1" x14ac:dyDescent="0.2"/>
    <row r="39" spans="1:21" ht="38.1" customHeight="1" x14ac:dyDescent="0.2"/>
    <row r="40" spans="1:21" ht="38.1" customHeight="1" x14ac:dyDescent="0.2"/>
  </sheetData>
  <sheetProtection password="821F" sheet="1" selectLockedCells="1"/>
  <customSheetViews>
    <customSheetView guid="{AAB9B74B-855D-46E5-B0DC-C87FF4C78202}">
      <selection activeCell="A4" sqref="A4:D5"/>
      <pageMargins left="0.2" right="0.21" top="0.49" bottom="0.5" header="0.4921259845" footer="0.4921259845"/>
      <pageSetup paperSize="9" orientation="landscape" r:id="rId1"/>
      <headerFooter alignWithMargins="0"/>
    </customSheetView>
  </customSheetViews>
  <mergeCells count="65">
    <mergeCell ref="T17:U17"/>
    <mergeCell ref="A14:C14"/>
    <mergeCell ref="J14:L14"/>
    <mergeCell ref="M14:O14"/>
    <mergeCell ref="O33:U33"/>
    <mergeCell ref="O25:U25"/>
    <mergeCell ref="O26:U26"/>
    <mergeCell ref="O24:U24"/>
    <mergeCell ref="A24:C24"/>
    <mergeCell ref="A25:C25"/>
    <mergeCell ref="O32:U32"/>
    <mergeCell ref="O29:U30"/>
    <mergeCell ref="O31:U31"/>
    <mergeCell ref="A26:C26"/>
    <mergeCell ref="E24:K24"/>
    <mergeCell ref="A20:U20"/>
    <mergeCell ref="E25:K25"/>
    <mergeCell ref="E26:K26"/>
    <mergeCell ref="A22:C23"/>
    <mergeCell ref="O22:U23"/>
    <mergeCell ref="E22:K23"/>
    <mergeCell ref="A12:C12"/>
    <mergeCell ref="P12:R12"/>
    <mergeCell ref="D13:F13"/>
    <mergeCell ref="G13:I13"/>
    <mergeCell ref="P14:R14"/>
    <mergeCell ref="M12:O12"/>
    <mergeCell ref="G12:I12"/>
    <mergeCell ref="M13:O13"/>
    <mergeCell ref="J12:L12"/>
    <mergeCell ref="D12:F12"/>
    <mergeCell ref="D14:F14"/>
    <mergeCell ref="G14:I14"/>
    <mergeCell ref="P13:R13"/>
    <mergeCell ref="J13:L13"/>
    <mergeCell ref="A13:C13"/>
    <mergeCell ref="A8:D9"/>
    <mergeCell ref="K8:M9"/>
    <mergeCell ref="A10:I10"/>
    <mergeCell ref="J10:R10"/>
    <mergeCell ref="A11:C11"/>
    <mergeCell ref="Q8:Q9"/>
    <mergeCell ref="R8:R9"/>
    <mergeCell ref="D11:F11"/>
    <mergeCell ref="G11:I11"/>
    <mergeCell ref="J11:L11"/>
    <mergeCell ref="M11:O11"/>
    <mergeCell ref="P11:R11"/>
    <mergeCell ref="A4:D5"/>
    <mergeCell ref="E4:G5"/>
    <mergeCell ref="Q4:Q5"/>
    <mergeCell ref="R4:R5"/>
    <mergeCell ref="A6:D7"/>
    <mergeCell ref="H6:J7"/>
    <mergeCell ref="Q6:Q7"/>
    <mergeCell ref="R6:R7"/>
    <mergeCell ref="A1:D3"/>
    <mergeCell ref="E1:G3"/>
    <mergeCell ref="H1:J3"/>
    <mergeCell ref="K1:M3"/>
    <mergeCell ref="N1:R1"/>
    <mergeCell ref="N2:P2"/>
    <mergeCell ref="Q2:Q3"/>
    <mergeCell ref="R2:R3"/>
    <mergeCell ref="N3:P3"/>
  </mergeCells>
  <phoneticPr fontId="0" type="noConversion"/>
  <pageMargins left="0.2" right="0.21" top="0.49" bottom="0.5" header="0.4921259845" footer="0.4921259845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M230"/>
  <sheetViews>
    <sheetView zoomScaleNormal="100" workbookViewId="0">
      <selection activeCell="B25" sqref="B25:I25"/>
    </sheetView>
  </sheetViews>
  <sheetFormatPr defaultColWidth="9.140625" defaultRowHeight="12.75" x14ac:dyDescent="0.2"/>
  <cols>
    <col min="1" max="1" width="2" style="27" customWidth="1"/>
    <col min="2" max="3" width="2.42578125" style="27" customWidth="1"/>
    <col min="4" max="5" width="2.5703125" style="27" customWidth="1"/>
    <col min="6" max="7" width="1.85546875" style="27" customWidth="1"/>
    <col min="8" max="9" width="2.42578125" style="27" customWidth="1"/>
    <col min="10" max="11" width="2.5703125" style="27" customWidth="1"/>
    <col min="12" max="13" width="1.85546875" style="27" customWidth="1"/>
    <col min="14" max="14" width="2" style="27" customWidth="1"/>
    <col min="15" max="16" width="2.42578125" style="27" customWidth="1"/>
    <col min="17" max="18" width="2.5703125" style="27" customWidth="1"/>
    <col min="19" max="20" width="1.85546875" style="27" customWidth="1"/>
    <col min="21" max="22" width="2.42578125" style="27" customWidth="1"/>
    <col min="23" max="24" width="2.5703125" style="27" customWidth="1"/>
    <col min="25" max="26" width="1.85546875" style="27" customWidth="1"/>
    <col min="27" max="27" width="2.28515625" style="27" customWidth="1"/>
    <col min="28" max="29" width="2.42578125" style="27" customWidth="1"/>
    <col min="30" max="31" width="2.5703125" style="27" customWidth="1"/>
    <col min="32" max="33" width="1.85546875" style="27" customWidth="1"/>
    <col min="34" max="35" width="2.42578125" style="27" customWidth="1"/>
    <col min="36" max="37" width="2.5703125" style="27" customWidth="1"/>
    <col min="38" max="39" width="1.85546875" style="27" customWidth="1"/>
    <col min="40" max="40" width="2" style="27" customWidth="1"/>
    <col min="41" max="42" width="2.42578125" style="27" customWidth="1"/>
    <col min="43" max="44" width="2.5703125" style="27" customWidth="1"/>
    <col min="45" max="46" width="1.85546875" style="27" customWidth="1"/>
    <col min="47" max="48" width="2.42578125" style="27" customWidth="1"/>
    <col min="49" max="50" width="2.5703125" style="27" customWidth="1"/>
    <col min="51" max="52" width="1.85546875" style="27" customWidth="1"/>
    <col min="53" max="53" width="2" style="27" customWidth="1"/>
    <col min="54" max="55" width="2.42578125" style="27" customWidth="1"/>
    <col min="56" max="57" width="2.5703125" style="27" customWidth="1"/>
    <col min="58" max="59" width="1.85546875" style="27" customWidth="1"/>
    <col min="60" max="61" width="2.42578125" style="27" customWidth="1"/>
    <col min="62" max="62" width="3.140625" style="27" customWidth="1"/>
    <col min="63" max="63" width="1.42578125" style="27" customWidth="1"/>
    <col min="64" max="65" width="1.85546875" style="27" customWidth="1"/>
    <col min="66" max="16384" width="9.140625" style="27"/>
  </cols>
  <sheetData>
    <row r="1" spans="1:65" ht="13.5" customHeight="1" x14ac:dyDescent="0.2">
      <c r="A1" s="64" t="s">
        <v>25</v>
      </c>
      <c r="B1" s="65"/>
      <c r="C1" s="64"/>
      <c r="D1" s="64"/>
      <c r="E1" s="64"/>
      <c r="F1" s="64"/>
      <c r="G1" s="64"/>
      <c r="H1" s="64"/>
      <c r="I1" s="64"/>
      <c r="J1" s="64"/>
      <c r="K1" s="66"/>
      <c r="L1" s="66" t="s">
        <v>26</v>
      </c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7"/>
      <c r="AM1" s="68" t="s">
        <v>27</v>
      </c>
      <c r="AN1" s="69"/>
      <c r="AO1" s="69"/>
      <c r="AP1" s="69"/>
      <c r="AQ1" s="291" t="str">
        <f>'(3) vstupní data '!B7</f>
        <v>Přebor Prahy</v>
      </c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70"/>
      <c r="BG1" s="70"/>
      <c r="BH1" s="70"/>
      <c r="BI1" s="70"/>
      <c r="BJ1" s="285" t="s">
        <v>28</v>
      </c>
      <c r="BK1" s="286"/>
      <c r="BL1" s="286"/>
      <c r="BM1" s="287"/>
    </row>
    <row r="2" spans="1:65" ht="13.5" customHeight="1" x14ac:dyDescent="0.2">
      <c r="A2" s="64"/>
      <c r="B2" s="65"/>
      <c r="C2" s="64" t="s">
        <v>29</v>
      </c>
      <c r="D2" s="64"/>
      <c r="E2" s="64"/>
      <c r="F2" s="64"/>
      <c r="G2" s="64"/>
      <c r="H2" s="64"/>
      <c r="I2" s="64"/>
      <c r="J2" s="64"/>
      <c r="K2" s="66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71"/>
      <c r="AM2" s="290" t="s">
        <v>30</v>
      </c>
      <c r="AN2" s="290"/>
      <c r="AO2" s="290"/>
      <c r="AP2" s="290"/>
      <c r="AQ2" s="278" t="str">
        <f>'(3) vstupní data '!B9</f>
        <v>5.liga</v>
      </c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64"/>
      <c r="BG2" s="64"/>
      <c r="BH2" s="64"/>
      <c r="BI2" s="64"/>
      <c r="BJ2" s="288"/>
      <c r="BK2" s="288"/>
      <c r="BL2" s="288"/>
      <c r="BM2" s="289"/>
    </row>
    <row r="3" spans="1:65" ht="13.5" customHeight="1" x14ac:dyDescent="0.2">
      <c r="A3" s="65"/>
      <c r="B3" s="65"/>
      <c r="C3" s="64" t="s">
        <v>31</v>
      </c>
      <c r="D3" s="64"/>
      <c r="E3" s="64"/>
      <c r="F3" s="64"/>
      <c r="G3" s="64"/>
      <c r="H3" s="64"/>
      <c r="I3" s="64"/>
      <c r="J3" s="64"/>
      <c r="K3" s="73" t="s">
        <v>32</v>
      </c>
      <c r="L3" s="64"/>
      <c r="M3" s="64"/>
      <c r="N3" s="64"/>
      <c r="O3" s="283" t="str">
        <f>'(3) vstupní data '!I2</f>
        <v>Lvi B</v>
      </c>
      <c r="P3" s="284"/>
      <c r="Q3" s="284"/>
      <c r="R3" s="284"/>
      <c r="S3" s="284"/>
      <c r="T3" s="284"/>
      <c r="U3" s="284"/>
      <c r="V3" s="284"/>
      <c r="W3" s="284"/>
      <c r="X3" s="320" t="s">
        <v>33</v>
      </c>
      <c r="Y3" s="320"/>
      <c r="Z3" s="320"/>
      <c r="AA3" s="320"/>
      <c r="AB3" s="283" t="str">
        <f>'(3) vstupní data '!M2</f>
        <v>Vršovice</v>
      </c>
      <c r="AC3" s="284"/>
      <c r="AD3" s="284"/>
      <c r="AE3" s="284"/>
      <c r="AF3" s="284"/>
      <c r="AG3" s="284"/>
      <c r="AH3" s="284"/>
      <c r="AI3" s="284"/>
      <c r="AJ3" s="284"/>
      <c r="AK3" s="64"/>
      <c r="AL3" s="71"/>
      <c r="AM3" s="72" t="s">
        <v>34</v>
      </c>
      <c r="AN3" s="73"/>
      <c r="AO3" s="73"/>
      <c r="AP3" s="73"/>
      <c r="AQ3" s="278" t="str">
        <f>'(3) vstupní data '!B8</f>
        <v>U18-Z</v>
      </c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75"/>
      <c r="BG3" s="75"/>
      <c r="BH3" s="75"/>
      <c r="BI3" s="75"/>
      <c r="BJ3" s="321" t="str">
        <f>LEFT('(3) vstupní data '!B6,2)</f>
        <v>1.</v>
      </c>
      <c r="BK3" s="324" t="s">
        <v>35</v>
      </c>
      <c r="BL3" s="324" t="s">
        <v>89</v>
      </c>
      <c r="BM3" s="330"/>
    </row>
    <row r="4" spans="1:65" ht="13.5" customHeight="1" x14ac:dyDescent="0.2">
      <c r="A4" s="64"/>
      <c r="B4" s="65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76"/>
      <c r="P4" s="65"/>
      <c r="Q4" s="65"/>
      <c r="R4" s="65"/>
      <c r="S4" s="65"/>
      <c r="T4" s="65"/>
      <c r="U4" s="65"/>
      <c r="V4" s="65"/>
      <c r="W4" s="65"/>
      <c r="X4" s="77"/>
      <c r="Y4" s="77"/>
      <c r="Z4" s="77"/>
      <c r="AA4" s="77"/>
      <c r="AB4" s="76"/>
      <c r="AC4" s="65"/>
      <c r="AD4" s="65"/>
      <c r="AE4" s="65"/>
      <c r="AF4" s="65"/>
      <c r="AG4" s="65"/>
      <c r="AH4" s="65"/>
      <c r="AI4" s="65"/>
      <c r="AJ4" s="65"/>
      <c r="AK4" s="64"/>
      <c r="AL4" s="78"/>
      <c r="AM4" s="73"/>
      <c r="AN4" s="73"/>
      <c r="AO4" s="73"/>
      <c r="AP4" s="73"/>
      <c r="AQ4" s="6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322"/>
      <c r="BK4" s="325"/>
      <c r="BL4" s="325"/>
      <c r="BM4" s="331"/>
    </row>
    <row r="5" spans="1:65" ht="13.5" customHeight="1" thickBot="1" x14ac:dyDescent="0.25">
      <c r="A5" s="65"/>
      <c r="B5" s="64"/>
      <c r="C5" s="64"/>
      <c r="D5" s="64"/>
      <c r="E5" s="64"/>
      <c r="F5" s="64"/>
      <c r="G5" s="64"/>
      <c r="H5" s="64"/>
      <c r="I5" s="64"/>
      <c r="J5" s="64"/>
      <c r="K5" s="79" t="s">
        <v>36</v>
      </c>
      <c r="L5" s="80"/>
      <c r="M5" s="80"/>
      <c r="N5" s="80"/>
      <c r="O5" s="80"/>
      <c r="P5" s="309" t="str">
        <f>'(3) vstupní data '!B11</f>
        <v>8.října 2022</v>
      </c>
      <c r="Q5" s="281"/>
      <c r="R5" s="281"/>
      <c r="S5" s="281"/>
      <c r="T5" s="281"/>
      <c r="U5" s="80"/>
      <c r="V5" s="80" t="s">
        <v>37</v>
      </c>
      <c r="W5" s="310">
        <f>'(3) vstupní data '!A24</f>
        <v>0.375</v>
      </c>
      <c r="X5" s="310"/>
      <c r="Y5" s="80" t="s">
        <v>38</v>
      </c>
      <c r="Z5" s="80"/>
      <c r="AA5" s="80"/>
      <c r="AB5" s="279" t="s">
        <v>39</v>
      </c>
      <c r="AC5" s="280"/>
      <c r="AD5" s="280"/>
      <c r="AE5" s="281" t="str">
        <f>'(3) vstupní data '!B1</f>
        <v>SAVO Praha</v>
      </c>
      <c r="AF5" s="281"/>
      <c r="AG5" s="281"/>
      <c r="AH5" s="281"/>
      <c r="AI5" s="281"/>
      <c r="AJ5" s="281"/>
      <c r="AK5" s="282"/>
      <c r="AL5" s="81"/>
      <c r="AM5" s="82" t="s">
        <v>40</v>
      </c>
      <c r="AN5" s="83"/>
      <c r="AO5" s="83"/>
      <c r="AP5" s="83"/>
      <c r="AQ5" s="84"/>
      <c r="AR5" s="328" t="s">
        <v>88</v>
      </c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84"/>
      <c r="BG5" s="84"/>
      <c r="BH5" s="84"/>
      <c r="BI5" s="84"/>
      <c r="BJ5" s="323"/>
      <c r="BK5" s="326"/>
      <c r="BL5" s="326"/>
      <c r="BM5" s="332"/>
    </row>
    <row r="6" spans="1:65" ht="13.5" customHeight="1" thickBot="1" x14ac:dyDescent="0.25">
      <c r="A6" s="85"/>
      <c r="B6" s="85" t="s">
        <v>41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 t="s">
        <v>42</v>
      </c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 t="s">
        <v>43</v>
      </c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 t="s">
        <v>44</v>
      </c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 t="s">
        <v>45</v>
      </c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</row>
    <row r="7" spans="1:65" ht="13.5" customHeight="1" x14ac:dyDescent="0.2">
      <c r="A7" s="65"/>
      <c r="B7" s="272" t="s">
        <v>46</v>
      </c>
      <c r="C7" s="273"/>
      <c r="D7" s="273"/>
      <c r="E7" s="273"/>
      <c r="F7" s="273"/>
      <c r="G7" s="273"/>
      <c r="H7" s="273" t="s">
        <v>47</v>
      </c>
      <c r="I7" s="273"/>
      <c r="J7" s="273"/>
      <c r="K7" s="273"/>
      <c r="L7" s="273"/>
      <c r="M7" s="274"/>
      <c r="N7" s="65"/>
      <c r="O7" s="272" t="s">
        <v>46</v>
      </c>
      <c r="P7" s="273"/>
      <c r="Q7" s="273"/>
      <c r="R7" s="273"/>
      <c r="S7" s="273"/>
      <c r="T7" s="273"/>
      <c r="U7" s="273" t="s">
        <v>47</v>
      </c>
      <c r="V7" s="273"/>
      <c r="W7" s="273"/>
      <c r="X7" s="273"/>
      <c r="Y7" s="273"/>
      <c r="Z7" s="274"/>
      <c r="AA7" s="65"/>
      <c r="AB7" s="272" t="s">
        <v>46</v>
      </c>
      <c r="AC7" s="273"/>
      <c r="AD7" s="273"/>
      <c r="AE7" s="273"/>
      <c r="AF7" s="273"/>
      <c r="AG7" s="273"/>
      <c r="AH7" s="273" t="s">
        <v>47</v>
      </c>
      <c r="AI7" s="273"/>
      <c r="AJ7" s="273"/>
      <c r="AK7" s="273"/>
      <c r="AL7" s="273"/>
      <c r="AM7" s="274"/>
      <c r="AN7" s="65"/>
      <c r="AO7" s="272" t="s">
        <v>46</v>
      </c>
      <c r="AP7" s="273"/>
      <c r="AQ7" s="273"/>
      <c r="AR7" s="273"/>
      <c r="AS7" s="273"/>
      <c r="AT7" s="273"/>
      <c r="AU7" s="273" t="s">
        <v>47</v>
      </c>
      <c r="AV7" s="273"/>
      <c r="AW7" s="273"/>
      <c r="AX7" s="273"/>
      <c r="AY7" s="273"/>
      <c r="AZ7" s="274"/>
      <c r="BA7" s="65"/>
      <c r="BB7" s="272" t="s">
        <v>46</v>
      </c>
      <c r="BC7" s="273"/>
      <c r="BD7" s="273"/>
      <c r="BE7" s="273"/>
      <c r="BF7" s="273"/>
      <c r="BG7" s="273"/>
      <c r="BH7" s="273" t="s">
        <v>47</v>
      </c>
      <c r="BI7" s="273"/>
      <c r="BJ7" s="273"/>
      <c r="BK7" s="273"/>
      <c r="BL7" s="273"/>
      <c r="BM7" s="274"/>
    </row>
    <row r="8" spans="1:65" ht="13.5" customHeight="1" thickBot="1" x14ac:dyDescent="0.25">
      <c r="A8" s="65"/>
      <c r="B8" s="327" t="s">
        <v>48</v>
      </c>
      <c r="C8" s="302"/>
      <c r="D8" s="302"/>
      <c r="E8" s="302"/>
      <c r="F8" s="302"/>
      <c r="G8" s="303"/>
      <c r="H8" s="301" t="s">
        <v>48</v>
      </c>
      <c r="I8" s="302"/>
      <c r="J8" s="302"/>
      <c r="K8" s="302"/>
      <c r="L8" s="302"/>
      <c r="M8" s="311"/>
      <c r="N8" s="65"/>
      <c r="O8" s="327" t="s">
        <v>48</v>
      </c>
      <c r="P8" s="302"/>
      <c r="Q8" s="302"/>
      <c r="R8" s="302"/>
      <c r="S8" s="302"/>
      <c r="T8" s="303"/>
      <c r="U8" s="301" t="s">
        <v>48</v>
      </c>
      <c r="V8" s="302"/>
      <c r="W8" s="302"/>
      <c r="X8" s="302"/>
      <c r="Y8" s="302"/>
      <c r="Z8" s="311"/>
      <c r="AA8" s="65"/>
      <c r="AB8" s="327" t="s">
        <v>48</v>
      </c>
      <c r="AC8" s="302"/>
      <c r="AD8" s="302"/>
      <c r="AE8" s="302"/>
      <c r="AF8" s="302"/>
      <c r="AG8" s="303"/>
      <c r="AH8" s="301" t="s">
        <v>48</v>
      </c>
      <c r="AI8" s="302"/>
      <c r="AJ8" s="302"/>
      <c r="AK8" s="302"/>
      <c r="AL8" s="302"/>
      <c r="AM8" s="311"/>
      <c r="AN8" s="65"/>
      <c r="AO8" s="327" t="s">
        <v>48</v>
      </c>
      <c r="AP8" s="302"/>
      <c r="AQ8" s="302"/>
      <c r="AR8" s="302"/>
      <c r="AS8" s="302"/>
      <c r="AT8" s="303"/>
      <c r="AU8" s="301" t="s">
        <v>48</v>
      </c>
      <c r="AV8" s="302"/>
      <c r="AW8" s="302"/>
      <c r="AX8" s="302"/>
      <c r="AY8" s="302"/>
      <c r="AZ8" s="311"/>
      <c r="BA8" s="65"/>
      <c r="BB8" s="327" t="s">
        <v>48</v>
      </c>
      <c r="BC8" s="302"/>
      <c r="BD8" s="302"/>
      <c r="BE8" s="302"/>
      <c r="BF8" s="302"/>
      <c r="BG8" s="303"/>
      <c r="BH8" s="301" t="s">
        <v>48</v>
      </c>
      <c r="BI8" s="302"/>
      <c r="BJ8" s="302"/>
      <c r="BK8" s="302"/>
      <c r="BL8" s="302"/>
      <c r="BM8" s="311"/>
    </row>
    <row r="9" spans="1:65" ht="13.5" customHeight="1" x14ac:dyDescent="0.2">
      <c r="A9" s="312" t="s">
        <v>49</v>
      </c>
      <c r="B9" s="315">
        <v>1</v>
      </c>
      <c r="C9" s="89"/>
      <c r="D9" s="316"/>
      <c r="E9" s="317"/>
      <c r="F9" s="318" t="s">
        <v>50</v>
      </c>
      <c r="G9" s="318" t="s">
        <v>51</v>
      </c>
      <c r="H9" s="319">
        <v>1</v>
      </c>
      <c r="I9" s="89"/>
      <c r="J9" s="316"/>
      <c r="K9" s="317"/>
      <c r="L9" s="318" t="s">
        <v>50</v>
      </c>
      <c r="M9" s="333" t="s">
        <v>51</v>
      </c>
      <c r="N9" s="65"/>
      <c r="O9" s="315">
        <v>1</v>
      </c>
      <c r="P9" s="89"/>
      <c r="Q9" s="316"/>
      <c r="R9" s="317"/>
      <c r="S9" s="318" t="s">
        <v>50</v>
      </c>
      <c r="T9" s="318" t="s">
        <v>51</v>
      </c>
      <c r="U9" s="319">
        <v>1</v>
      </c>
      <c r="V9" s="89"/>
      <c r="W9" s="316"/>
      <c r="X9" s="317"/>
      <c r="Y9" s="318" t="s">
        <v>50</v>
      </c>
      <c r="Z9" s="333" t="s">
        <v>51</v>
      </c>
      <c r="AA9" s="65"/>
      <c r="AB9" s="315">
        <v>1</v>
      </c>
      <c r="AC9" s="89"/>
      <c r="AD9" s="316"/>
      <c r="AE9" s="317"/>
      <c r="AF9" s="318" t="s">
        <v>50</v>
      </c>
      <c r="AG9" s="318" t="s">
        <v>51</v>
      </c>
      <c r="AH9" s="319">
        <v>1</v>
      </c>
      <c r="AI9" s="89"/>
      <c r="AJ9" s="316"/>
      <c r="AK9" s="317"/>
      <c r="AL9" s="318" t="s">
        <v>50</v>
      </c>
      <c r="AM9" s="333" t="s">
        <v>51</v>
      </c>
      <c r="AN9" s="65"/>
      <c r="AO9" s="315">
        <v>1</v>
      </c>
      <c r="AP9" s="89"/>
      <c r="AQ9" s="316"/>
      <c r="AR9" s="317"/>
      <c r="AS9" s="318" t="s">
        <v>50</v>
      </c>
      <c r="AT9" s="318" t="s">
        <v>51</v>
      </c>
      <c r="AU9" s="319">
        <v>1</v>
      </c>
      <c r="AV9" s="89"/>
      <c r="AW9" s="316"/>
      <c r="AX9" s="317"/>
      <c r="AY9" s="318" t="s">
        <v>50</v>
      </c>
      <c r="AZ9" s="333" t="s">
        <v>51</v>
      </c>
      <c r="BA9" s="65"/>
      <c r="BB9" s="315">
        <v>1</v>
      </c>
      <c r="BC9" s="89"/>
      <c r="BD9" s="316"/>
      <c r="BE9" s="317"/>
      <c r="BF9" s="318" t="s">
        <v>50</v>
      </c>
      <c r="BG9" s="318" t="s">
        <v>51</v>
      </c>
      <c r="BH9" s="319">
        <v>1</v>
      </c>
      <c r="BI9" s="89"/>
      <c r="BJ9" s="316"/>
      <c r="BK9" s="317"/>
      <c r="BL9" s="318" t="s">
        <v>50</v>
      </c>
      <c r="BM9" s="333" t="s">
        <v>51</v>
      </c>
    </row>
    <row r="10" spans="1:65" ht="13.5" customHeight="1" x14ac:dyDescent="0.2">
      <c r="A10" s="313"/>
      <c r="B10" s="315"/>
      <c r="C10" s="89"/>
      <c r="D10" s="316"/>
      <c r="E10" s="317"/>
      <c r="F10" s="318"/>
      <c r="G10" s="318"/>
      <c r="H10" s="319"/>
      <c r="I10" s="89"/>
      <c r="J10" s="316"/>
      <c r="K10" s="317"/>
      <c r="L10" s="318"/>
      <c r="M10" s="333"/>
      <c r="N10" s="65"/>
      <c r="O10" s="315"/>
      <c r="P10" s="89"/>
      <c r="Q10" s="316"/>
      <c r="R10" s="317"/>
      <c r="S10" s="318"/>
      <c r="T10" s="318"/>
      <c r="U10" s="319"/>
      <c r="V10" s="89"/>
      <c r="W10" s="316"/>
      <c r="X10" s="317"/>
      <c r="Y10" s="318"/>
      <c r="Z10" s="333"/>
      <c r="AA10" s="65"/>
      <c r="AB10" s="315"/>
      <c r="AC10" s="89"/>
      <c r="AD10" s="316"/>
      <c r="AE10" s="317"/>
      <c r="AF10" s="318"/>
      <c r="AG10" s="318"/>
      <c r="AH10" s="319"/>
      <c r="AI10" s="89"/>
      <c r="AJ10" s="316"/>
      <c r="AK10" s="317"/>
      <c r="AL10" s="318"/>
      <c r="AM10" s="333"/>
      <c r="AN10" s="65"/>
      <c r="AO10" s="315"/>
      <c r="AP10" s="89"/>
      <c r="AQ10" s="316"/>
      <c r="AR10" s="317"/>
      <c r="AS10" s="318"/>
      <c r="AT10" s="318"/>
      <c r="AU10" s="319"/>
      <c r="AV10" s="89"/>
      <c r="AW10" s="316"/>
      <c r="AX10" s="317"/>
      <c r="AY10" s="318"/>
      <c r="AZ10" s="333"/>
      <c r="BA10" s="65"/>
      <c r="BB10" s="315"/>
      <c r="BC10" s="89"/>
      <c r="BD10" s="316"/>
      <c r="BE10" s="317"/>
      <c r="BF10" s="318"/>
      <c r="BG10" s="318"/>
      <c r="BH10" s="319"/>
      <c r="BI10" s="89"/>
      <c r="BJ10" s="316"/>
      <c r="BK10" s="317"/>
      <c r="BL10" s="318"/>
      <c r="BM10" s="333"/>
    </row>
    <row r="11" spans="1:65" ht="13.5" customHeight="1" x14ac:dyDescent="0.2">
      <c r="A11" s="313"/>
      <c r="B11" s="315">
        <v>2</v>
      </c>
      <c r="C11" s="89"/>
      <c r="D11" s="316"/>
      <c r="E11" s="317"/>
      <c r="F11" s="318"/>
      <c r="G11" s="318"/>
      <c r="H11" s="319">
        <v>2</v>
      </c>
      <c r="I11" s="89"/>
      <c r="J11" s="316"/>
      <c r="K11" s="317"/>
      <c r="L11" s="318"/>
      <c r="M11" s="333"/>
      <c r="N11" s="65"/>
      <c r="O11" s="315">
        <v>2</v>
      </c>
      <c r="P11" s="89"/>
      <c r="Q11" s="316"/>
      <c r="R11" s="317"/>
      <c r="S11" s="318"/>
      <c r="T11" s="318"/>
      <c r="U11" s="319">
        <v>2</v>
      </c>
      <c r="V11" s="89"/>
      <c r="W11" s="316"/>
      <c r="X11" s="317"/>
      <c r="Y11" s="318"/>
      <c r="Z11" s="333"/>
      <c r="AA11" s="65"/>
      <c r="AB11" s="315">
        <v>2</v>
      </c>
      <c r="AC11" s="89"/>
      <c r="AD11" s="316"/>
      <c r="AE11" s="317"/>
      <c r="AF11" s="318"/>
      <c r="AG11" s="318"/>
      <c r="AH11" s="319">
        <v>2</v>
      </c>
      <c r="AI11" s="89"/>
      <c r="AJ11" s="316"/>
      <c r="AK11" s="317"/>
      <c r="AL11" s="318"/>
      <c r="AM11" s="333"/>
      <c r="AN11" s="65"/>
      <c r="AO11" s="315">
        <v>2</v>
      </c>
      <c r="AP11" s="89"/>
      <c r="AQ11" s="316"/>
      <c r="AR11" s="317"/>
      <c r="AS11" s="318"/>
      <c r="AT11" s="318"/>
      <c r="AU11" s="319">
        <v>2</v>
      </c>
      <c r="AV11" s="89"/>
      <c r="AW11" s="316"/>
      <c r="AX11" s="317"/>
      <c r="AY11" s="318"/>
      <c r="AZ11" s="333"/>
      <c r="BA11" s="65"/>
      <c r="BB11" s="315">
        <v>2</v>
      </c>
      <c r="BC11" s="89"/>
      <c r="BD11" s="316"/>
      <c r="BE11" s="317"/>
      <c r="BF11" s="318"/>
      <c r="BG11" s="318"/>
      <c r="BH11" s="319">
        <v>2</v>
      </c>
      <c r="BI11" s="89"/>
      <c r="BJ11" s="316"/>
      <c r="BK11" s="317"/>
      <c r="BL11" s="318"/>
      <c r="BM11" s="333"/>
    </row>
    <row r="12" spans="1:65" ht="13.5" customHeight="1" x14ac:dyDescent="0.2">
      <c r="A12" s="313"/>
      <c r="B12" s="315"/>
      <c r="C12" s="89"/>
      <c r="D12" s="316"/>
      <c r="E12" s="317"/>
      <c r="F12" s="318"/>
      <c r="G12" s="318"/>
      <c r="H12" s="319"/>
      <c r="I12" s="89"/>
      <c r="J12" s="316"/>
      <c r="K12" s="317"/>
      <c r="L12" s="318"/>
      <c r="M12" s="333"/>
      <c r="N12" s="65"/>
      <c r="O12" s="315"/>
      <c r="P12" s="89"/>
      <c r="Q12" s="316"/>
      <c r="R12" s="317"/>
      <c r="S12" s="318"/>
      <c r="T12" s="318"/>
      <c r="U12" s="319"/>
      <c r="V12" s="89"/>
      <c r="W12" s="316"/>
      <c r="X12" s="317"/>
      <c r="Y12" s="318"/>
      <c r="Z12" s="333"/>
      <c r="AA12" s="65"/>
      <c r="AB12" s="315"/>
      <c r="AC12" s="89"/>
      <c r="AD12" s="316"/>
      <c r="AE12" s="317"/>
      <c r="AF12" s="318"/>
      <c r="AG12" s="318"/>
      <c r="AH12" s="319"/>
      <c r="AI12" s="89"/>
      <c r="AJ12" s="316"/>
      <c r="AK12" s="317"/>
      <c r="AL12" s="318"/>
      <c r="AM12" s="333"/>
      <c r="AN12" s="65"/>
      <c r="AO12" s="315"/>
      <c r="AP12" s="89"/>
      <c r="AQ12" s="316"/>
      <c r="AR12" s="317"/>
      <c r="AS12" s="318"/>
      <c r="AT12" s="318"/>
      <c r="AU12" s="319"/>
      <c r="AV12" s="89"/>
      <c r="AW12" s="316"/>
      <c r="AX12" s="317"/>
      <c r="AY12" s="318"/>
      <c r="AZ12" s="333"/>
      <c r="BA12" s="65"/>
      <c r="BB12" s="315"/>
      <c r="BC12" s="89"/>
      <c r="BD12" s="316"/>
      <c r="BE12" s="317"/>
      <c r="BF12" s="318"/>
      <c r="BG12" s="318"/>
      <c r="BH12" s="319"/>
      <c r="BI12" s="89"/>
      <c r="BJ12" s="316"/>
      <c r="BK12" s="317"/>
      <c r="BL12" s="318"/>
      <c r="BM12" s="333"/>
    </row>
    <row r="13" spans="1:65" ht="13.5" customHeight="1" x14ac:dyDescent="0.2">
      <c r="A13" s="313"/>
      <c r="B13" s="315">
        <v>3</v>
      </c>
      <c r="C13" s="89"/>
      <c r="D13" s="316"/>
      <c r="E13" s="317"/>
      <c r="F13" s="318"/>
      <c r="G13" s="318"/>
      <c r="H13" s="319">
        <v>3</v>
      </c>
      <c r="I13" s="89"/>
      <c r="J13" s="316"/>
      <c r="K13" s="317"/>
      <c r="L13" s="318"/>
      <c r="M13" s="333"/>
      <c r="N13" s="65"/>
      <c r="O13" s="315">
        <v>3</v>
      </c>
      <c r="P13" s="89"/>
      <c r="Q13" s="316"/>
      <c r="R13" s="317"/>
      <c r="S13" s="318"/>
      <c r="T13" s="318"/>
      <c r="U13" s="319">
        <v>3</v>
      </c>
      <c r="V13" s="89"/>
      <c r="W13" s="316"/>
      <c r="X13" s="317"/>
      <c r="Y13" s="318"/>
      <c r="Z13" s="333"/>
      <c r="AA13" s="65"/>
      <c r="AB13" s="315">
        <v>3</v>
      </c>
      <c r="AC13" s="89"/>
      <c r="AD13" s="316"/>
      <c r="AE13" s="317"/>
      <c r="AF13" s="318"/>
      <c r="AG13" s="318"/>
      <c r="AH13" s="319">
        <v>3</v>
      </c>
      <c r="AI13" s="89"/>
      <c r="AJ13" s="316"/>
      <c r="AK13" s="317"/>
      <c r="AL13" s="318"/>
      <c r="AM13" s="333"/>
      <c r="AN13" s="65"/>
      <c r="AO13" s="315">
        <v>3</v>
      </c>
      <c r="AP13" s="89"/>
      <c r="AQ13" s="316"/>
      <c r="AR13" s="317"/>
      <c r="AS13" s="318"/>
      <c r="AT13" s="318"/>
      <c r="AU13" s="319">
        <v>3</v>
      </c>
      <c r="AV13" s="89"/>
      <c r="AW13" s="316"/>
      <c r="AX13" s="317"/>
      <c r="AY13" s="318"/>
      <c r="AZ13" s="333"/>
      <c r="BA13" s="65"/>
      <c r="BB13" s="315">
        <v>3</v>
      </c>
      <c r="BC13" s="89"/>
      <c r="BD13" s="316"/>
      <c r="BE13" s="317"/>
      <c r="BF13" s="318"/>
      <c r="BG13" s="318"/>
      <c r="BH13" s="319">
        <v>3</v>
      </c>
      <c r="BI13" s="89"/>
      <c r="BJ13" s="316"/>
      <c r="BK13" s="317"/>
      <c r="BL13" s="318"/>
      <c r="BM13" s="333"/>
    </row>
    <row r="14" spans="1:65" ht="13.5" customHeight="1" x14ac:dyDescent="0.2">
      <c r="A14" s="313"/>
      <c r="B14" s="315"/>
      <c r="C14" s="89"/>
      <c r="D14" s="316"/>
      <c r="E14" s="317"/>
      <c r="F14" s="318"/>
      <c r="G14" s="318"/>
      <c r="H14" s="319"/>
      <c r="I14" s="89"/>
      <c r="J14" s="316"/>
      <c r="K14" s="317"/>
      <c r="L14" s="318"/>
      <c r="M14" s="333"/>
      <c r="N14" s="65"/>
      <c r="O14" s="315"/>
      <c r="P14" s="89"/>
      <c r="Q14" s="316"/>
      <c r="R14" s="317"/>
      <c r="S14" s="318"/>
      <c r="T14" s="318"/>
      <c r="U14" s="319"/>
      <c r="V14" s="89"/>
      <c r="W14" s="316"/>
      <c r="X14" s="317"/>
      <c r="Y14" s="318"/>
      <c r="Z14" s="333"/>
      <c r="AA14" s="65"/>
      <c r="AB14" s="315"/>
      <c r="AC14" s="89"/>
      <c r="AD14" s="316"/>
      <c r="AE14" s="317"/>
      <c r="AF14" s="318"/>
      <c r="AG14" s="318"/>
      <c r="AH14" s="319"/>
      <c r="AI14" s="89"/>
      <c r="AJ14" s="316"/>
      <c r="AK14" s="317"/>
      <c r="AL14" s="318"/>
      <c r="AM14" s="333"/>
      <c r="AN14" s="65"/>
      <c r="AO14" s="315"/>
      <c r="AP14" s="89"/>
      <c r="AQ14" s="316"/>
      <c r="AR14" s="317"/>
      <c r="AS14" s="318"/>
      <c r="AT14" s="318"/>
      <c r="AU14" s="319"/>
      <c r="AV14" s="89"/>
      <c r="AW14" s="316"/>
      <c r="AX14" s="317"/>
      <c r="AY14" s="318"/>
      <c r="AZ14" s="333"/>
      <c r="BA14" s="65"/>
      <c r="BB14" s="315"/>
      <c r="BC14" s="89"/>
      <c r="BD14" s="316"/>
      <c r="BE14" s="317"/>
      <c r="BF14" s="318"/>
      <c r="BG14" s="318"/>
      <c r="BH14" s="319"/>
      <c r="BI14" s="89"/>
      <c r="BJ14" s="316"/>
      <c r="BK14" s="317"/>
      <c r="BL14" s="318"/>
      <c r="BM14" s="333"/>
    </row>
    <row r="15" spans="1:65" ht="13.5" customHeight="1" x14ac:dyDescent="0.2">
      <c r="A15" s="313"/>
      <c r="B15" s="315">
        <v>4</v>
      </c>
      <c r="C15" s="89"/>
      <c r="D15" s="316"/>
      <c r="E15" s="317"/>
      <c r="F15" s="318"/>
      <c r="G15" s="318"/>
      <c r="H15" s="319">
        <v>4</v>
      </c>
      <c r="I15" s="89"/>
      <c r="J15" s="316"/>
      <c r="K15" s="317"/>
      <c r="L15" s="318"/>
      <c r="M15" s="333"/>
      <c r="N15" s="65"/>
      <c r="O15" s="315">
        <v>4</v>
      </c>
      <c r="P15" s="89"/>
      <c r="Q15" s="316"/>
      <c r="R15" s="317"/>
      <c r="S15" s="318"/>
      <c r="T15" s="318"/>
      <c r="U15" s="319">
        <v>4</v>
      </c>
      <c r="V15" s="89"/>
      <c r="W15" s="316"/>
      <c r="X15" s="317"/>
      <c r="Y15" s="318"/>
      <c r="Z15" s="333"/>
      <c r="AA15" s="65"/>
      <c r="AB15" s="315">
        <v>4</v>
      </c>
      <c r="AC15" s="89"/>
      <c r="AD15" s="316"/>
      <c r="AE15" s="317"/>
      <c r="AF15" s="318"/>
      <c r="AG15" s="318"/>
      <c r="AH15" s="319">
        <v>4</v>
      </c>
      <c r="AI15" s="89"/>
      <c r="AJ15" s="316"/>
      <c r="AK15" s="317"/>
      <c r="AL15" s="318"/>
      <c r="AM15" s="333"/>
      <c r="AN15" s="65"/>
      <c r="AO15" s="315">
        <v>4</v>
      </c>
      <c r="AP15" s="89"/>
      <c r="AQ15" s="316"/>
      <c r="AR15" s="317"/>
      <c r="AS15" s="318"/>
      <c r="AT15" s="318"/>
      <c r="AU15" s="319">
        <v>4</v>
      </c>
      <c r="AV15" s="89"/>
      <c r="AW15" s="316"/>
      <c r="AX15" s="317"/>
      <c r="AY15" s="318"/>
      <c r="AZ15" s="333"/>
      <c r="BA15" s="65"/>
      <c r="BB15" s="315">
        <v>4</v>
      </c>
      <c r="BC15" s="89"/>
      <c r="BD15" s="316"/>
      <c r="BE15" s="317"/>
      <c r="BF15" s="318"/>
      <c r="BG15" s="318"/>
      <c r="BH15" s="319">
        <v>4</v>
      </c>
      <c r="BI15" s="89"/>
      <c r="BJ15" s="316"/>
      <c r="BK15" s="317"/>
      <c r="BL15" s="318"/>
      <c r="BM15" s="333"/>
    </row>
    <row r="16" spans="1:65" ht="13.5" customHeight="1" x14ac:dyDescent="0.2">
      <c r="A16" s="313"/>
      <c r="B16" s="315"/>
      <c r="C16" s="89"/>
      <c r="D16" s="316"/>
      <c r="E16" s="317"/>
      <c r="F16" s="318"/>
      <c r="G16" s="318"/>
      <c r="H16" s="319"/>
      <c r="I16" s="89"/>
      <c r="J16" s="316"/>
      <c r="K16" s="317"/>
      <c r="L16" s="318"/>
      <c r="M16" s="333"/>
      <c r="N16" s="65"/>
      <c r="O16" s="315"/>
      <c r="P16" s="89"/>
      <c r="Q16" s="316"/>
      <c r="R16" s="317"/>
      <c r="S16" s="318"/>
      <c r="T16" s="318"/>
      <c r="U16" s="319"/>
      <c r="V16" s="89"/>
      <c r="W16" s="316"/>
      <c r="X16" s="317"/>
      <c r="Y16" s="318"/>
      <c r="Z16" s="333"/>
      <c r="AA16" s="65"/>
      <c r="AB16" s="315"/>
      <c r="AC16" s="89"/>
      <c r="AD16" s="316"/>
      <c r="AE16" s="317"/>
      <c r="AF16" s="318"/>
      <c r="AG16" s="318"/>
      <c r="AH16" s="319"/>
      <c r="AI16" s="89"/>
      <c r="AJ16" s="316"/>
      <c r="AK16" s="317"/>
      <c r="AL16" s="318"/>
      <c r="AM16" s="333"/>
      <c r="AN16" s="65"/>
      <c r="AO16" s="315"/>
      <c r="AP16" s="89"/>
      <c r="AQ16" s="316"/>
      <c r="AR16" s="317"/>
      <c r="AS16" s="318"/>
      <c r="AT16" s="318"/>
      <c r="AU16" s="319"/>
      <c r="AV16" s="89"/>
      <c r="AW16" s="316"/>
      <c r="AX16" s="317"/>
      <c r="AY16" s="318"/>
      <c r="AZ16" s="333"/>
      <c r="BA16" s="65"/>
      <c r="BB16" s="315"/>
      <c r="BC16" s="89"/>
      <c r="BD16" s="316"/>
      <c r="BE16" s="317"/>
      <c r="BF16" s="318"/>
      <c r="BG16" s="318"/>
      <c r="BH16" s="319"/>
      <c r="BI16" s="89"/>
      <c r="BJ16" s="316"/>
      <c r="BK16" s="317"/>
      <c r="BL16" s="318"/>
      <c r="BM16" s="333"/>
    </row>
    <row r="17" spans="1:65" ht="13.5" customHeight="1" x14ac:dyDescent="0.2">
      <c r="A17" s="313"/>
      <c r="B17" s="315">
        <v>5</v>
      </c>
      <c r="C17" s="89"/>
      <c r="D17" s="316"/>
      <c r="E17" s="317"/>
      <c r="F17" s="318"/>
      <c r="G17" s="318"/>
      <c r="H17" s="319">
        <v>5</v>
      </c>
      <c r="I17" s="89"/>
      <c r="J17" s="316"/>
      <c r="K17" s="317"/>
      <c r="L17" s="318"/>
      <c r="M17" s="333"/>
      <c r="N17" s="65"/>
      <c r="O17" s="315">
        <v>5</v>
      </c>
      <c r="P17" s="89"/>
      <c r="Q17" s="316"/>
      <c r="R17" s="317"/>
      <c r="S17" s="318"/>
      <c r="T17" s="318"/>
      <c r="U17" s="319">
        <v>5</v>
      </c>
      <c r="V17" s="89"/>
      <c r="W17" s="316"/>
      <c r="X17" s="317"/>
      <c r="Y17" s="318"/>
      <c r="Z17" s="333"/>
      <c r="AA17" s="65"/>
      <c r="AB17" s="315">
        <v>5</v>
      </c>
      <c r="AC17" s="89"/>
      <c r="AD17" s="316"/>
      <c r="AE17" s="317"/>
      <c r="AF17" s="318"/>
      <c r="AG17" s="318"/>
      <c r="AH17" s="319">
        <v>5</v>
      </c>
      <c r="AI17" s="89"/>
      <c r="AJ17" s="316"/>
      <c r="AK17" s="317"/>
      <c r="AL17" s="318"/>
      <c r="AM17" s="333"/>
      <c r="AN17" s="65"/>
      <c r="AO17" s="315">
        <v>5</v>
      </c>
      <c r="AP17" s="89"/>
      <c r="AQ17" s="316"/>
      <c r="AR17" s="317"/>
      <c r="AS17" s="318"/>
      <c r="AT17" s="318"/>
      <c r="AU17" s="319">
        <v>5</v>
      </c>
      <c r="AV17" s="89"/>
      <c r="AW17" s="316"/>
      <c r="AX17" s="317"/>
      <c r="AY17" s="318"/>
      <c r="AZ17" s="333"/>
      <c r="BA17" s="65"/>
      <c r="BB17" s="315">
        <v>5</v>
      </c>
      <c r="BC17" s="89"/>
      <c r="BD17" s="316"/>
      <c r="BE17" s="317"/>
      <c r="BF17" s="318"/>
      <c r="BG17" s="318"/>
      <c r="BH17" s="319">
        <v>5</v>
      </c>
      <c r="BI17" s="89"/>
      <c r="BJ17" s="316"/>
      <c r="BK17" s="317"/>
      <c r="BL17" s="318"/>
      <c r="BM17" s="333"/>
    </row>
    <row r="18" spans="1:65" ht="13.5" customHeight="1" x14ac:dyDescent="0.2">
      <c r="A18" s="313"/>
      <c r="B18" s="315"/>
      <c r="C18" s="89"/>
      <c r="D18" s="316"/>
      <c r="E18" s="317"/>
      <c r="F18" s="318"/>
      <c r="G18" s="318"/>
      <c r="H18" s="319"/>
      <c r="I18" s="89"/>
      <c r="J18" s="316"/>
      <c r="K18" s="317"/>
      <c r="L18" s="318"/>
      <c r="M18" s="333"/>
      <c r="N18" s="65"/>
      <c r="O18" s="315"/>
      <c r="P18" s="89"/>
      <c r="Q18" s="316"/>
      <c r="R18" s="317"/>
      <c r="S18" s="318"/>
      <c r="T18" s="318"/>
      <c r="U18" s="319"/>
      <c r="V18" s="89"/>
      <c r="W18" s="316"/>
      <c r="X18" s="317"/>
      <c r="Y18" s="318"/>
      <c r="Z18" s="333"/>
      <c r="AA18" s="65"/>
      <c r="AB18" s="315"/>
      <c r="AC18" s="89"/>
      <c r="AD18" s="316"/>
      <c r="AE18" s="317"/>
      <c r="AF18" s="318"/>
      <c r="AG18" s="318"/>
      <c r="AH18" s="319"/>
      <c r="AI18" s="89"/>
      <c r="AJ18" s="316"/>
      <c r="AK18" s="317"/>
      <c r="AL18" s="318"/>
      <c r="AM18" s="333"/>
      <c r="AN18" s="65"/>
      <c r="AO18" s="315"/>
      <c r="AP18" s="89"/>
      <c r="AQ18" s="316"/>
      <c r="AR18" s="317"/>
      <c r="AS18" s="318"/>
      <c r="AT18" s="318"/>
      <c r="AU18" s="319"/>
      <c r="AV18" s="89"/>
      <c r="AW18" s="316"/>
      <c r="AX18" s="317"/>
      <c r="AY18" s="318"/>
      <c r="AZ18" s="333"/>
      <c r="BA18" s="65"/>
      <c r="BB18" s="315"/>
      <c r="BC18" s="89"/>
      <c r="BD18" s="316"/>
      <c r="BE18" s="317"/>
      <c r="BF18" s="318"/>
      <c r="BG18" s="318"/>
      <c r="BH18" s="319"/>
      <c r="BI18" s="89"/>
      <c r="BJ18" s="316"/>
      <c r="BK18" s="317"/>
      <c r="BL18" s="318"/>
      <c r="BM18" s="333"/>
    </row>
    <row r="19" spans="1:65" ht="13.5" customHeight="1" x14ac:dyDescent="0.2">
      <c r="A19" s="313"/>
      <c r="B19" s="315">
        <v>6</v>
      </c>
      <c r="C19" s="89"/>
      <c r="D19" s="316"/>
      <c r="E19" s="317"/>
      <c r="F19" s="318"/>
      <c r="G19" s="318"/>
      <c r="H19" s="319">
        <v>6</v>
      </c>
      <c r="I19" s="89"/>
      <c r="J19" s="316"/>
      <c r="K19" s="317"/>
      <c r="L19" s="318"/>
      <c r="M19" s="333"/>
      <c r="N19" s="65"/>
      <c r="O19" s="315">
        <v>6</v>
      </c>
      <c r="P19" s="89"/>
      <c r="Q19" s="316"/>
      <c r="R19" s="317"/>
      <c r="S19" s="318"/>
      <c r="T19" s="318"/>
      <c r="U19" s="319">
        <v>6</v>
      </c>
      <c r="V19" s="89"/>
      <c r="W19" s="316"/>
      <c r="X19" s="317"/>
      <c r="Y19" s="318"/>
      <c r="Z19" s="333"/>
      <c r="AA19" s="65"/>
      <c r="AB19" s="315">
        <v>6</v>
      </c>
      <c r="AC19" s="89"/>
      <c r="AD19" s="316"/>
      <c r="AE19" s="317"/>
      <c r="AF19" s="318"/>
      <c r="AG19" s="318"/>
      <c r="AH19" s="319">
        <v>6</v>
      </c>
      <c r="AI19" s="89"/>
      <c r="AJ19" s="316"/>
      <c r="AK19" s="317"/>
      <c r="AL19" s="318"/>
      <c r="AM19" s="333"/>
      <c r="AN19" s="65"/>
      <c r="AO19" s="315">
        <v>6</v>
      </c>
      <c r="AP19" s="89"/>
      <c r="AQ19" s="316"/>
      <c r="AR19" s="317"/>
      <c r="AS19" s="318"/>
      <c r="AT19" s="318"/>
      <c r="AU19" s="319">
        <v>6</v>
      </c>
      <c r="AV19" s="89"/>
      <c r="AW19" s="316"/>
      <c r="AX19" s="317"/>
      <c r="AY19" s="318"/>
      <c r="AZ19" s="333"/>
      <c r="BA19" s="65"/>
      <c r="BB19" s="315">
        <v>6</v>
      </c>
      <c r="BC19" s="89"/>
      <c r="BD19" s="316"/>
      <c r="BE19" s="317"/>
      <c r="BF19" s="318"/>
      <c r="BG19" s="318"/>
      <c r="BH19" s="319">
        <v>6</v>
      </c>
      <c r="BI19" s="89"/>
      <c r="BJ19" s="316"/>
      <c r="BK19" s="317"/>
      <c r="BL19" s="318"/>
      <c r="BM19" s="333"/>
    </row>
    <row r="20" spans="1:65" ht="13.5" customHeight="1" thickBot="1" x14ac:dyDescent="0.25">
      <c r="A20" s="314"/>
      <c r="B20" s="315"/>
      <c r="C20" s="89"/>
      <c r="D20" s="316"/>
      <c r="E20" s="317"/>
      <c r="F20" s="318"/>
      <c r="G20" s="318"/>
      <c r="H20" s="319"/>
      <c r="I20" s="89"/>
      <c r="J20" s="316"/>
      <c r="K20" s="317"/>
      <c r="L20" s="318"/>
      <c r="M20" s="333"/>
      <c r="N20" s="65"/>
      <c r="O20" s="315"/>
      <c r="P20" s="89"/>
      <c r="Q20" s="316"/>
      <c r="R20" s="317"/>
      <c r="S20" s="318"/>
      <c r="T20" s="318"/>
      <c r="U20" s="319"/>
      <c r="V20" s="89"/>
      <c r="W20" s="316"/>
      <c r="X20" s="317"/>
      <c r="Y20" s="318"/>
      <c r="Z20" s="333"/>
      <c r="AA20" s="65"/>
      <c r="AB20" s="315"/>
      <c r="AC20" s="89"/>
      <c r="AD20" s="316"/>
      <c r="AE20" s="317"/>
      <c r="AF20" s="318"/>
      <c r="AG20" s="318"/>
      <c r="AH20" s="319"/>
      <c r="AI20" s="89"/>
      <c r="AJ20" s="316"/>
      <c r="AK20" s="317"/>
      <c r="AL20" s="318"/>
      <c r="AM20" s="333"/>
      <c r="AN20" s="65"/>
      <c r="AO20" s="315"/>
      <c r="AP20" s="89"/>
      <c r="AQ20" s="316"/>
      <c r="AR20" s="317"/>
      <c r="AS20" s="318"/>
      <c r="AT20" s="318"/>
      <c r="AU20" s="319"/>
      <c r="AV20" s="89"/>
      <c r="AW20" s="316"/>
      <c r="AX20" s="317"/>
      <c r="AY20" s="318"/>
      <c r="AZ20" s="333"/>
      <c r="BA20" s="65"/>
      <c r="BB20" s="315"/>
      <c r="BC20" s="89"/>
      <c r="BD20" s="316"/>
      <c r="BE20" s="317"/>
      <c r="BF20" s="318"/>
      <c r="BG20" s="318"/>
      <c r="BH20" s="319"/>
      <c r="BI20" s="89"/>
      <c r="BJ20" s="316"/>
      <c r="BK20" s="317"/>
      <c r="BL20" s="318"/>
      <c r="BM20" s="333"/>
    </row>
    <row r="21" spans="1:65" ht="13.5" customHeight="1" thickBot="1" x14ac:dyDescent="0.25">
      <c r="A21" s="90"/>
      <c r="B21" s="334" t="s">
        <v>52</v>
      </c>
      <c r="C21" s="335"/>
      <c r="D21" s="336" t="s">
        <v>53</v>
      </c>
      <c r="E21" s="335"/>
      <c r="F21" s="296"/>
      <c r="G21" s="297"/>
      <c r="H21" s="336" t="s">
        <v>52</v>
      </c>
      <c r="I21" s="335"/>
      <c r="J21" s="336" t="s">
        <v>53</v>
      </c>
      <c r="K21" s="335"/>
      <c r="L21" s="296"/>
      <c r="M21" s="299"/>
      <c r="N21" s="65"/>
      <c r="O21" s="334" t="s">
        <v>52</v>
      </c>
      <c r="P21" s="335"/>
      <c r="Q21" s="336" t="s">
        <v>53</v>
      </c>
      <c r="R21" s="335"/>
      <c r="S21" s="296"/>
      <c r="T21" s="297"/>
      <c r="U21" s="337" t="s">
        <v>52</v>
      </c>
      <c r="V21" s="338"/>
      <c r="W21" s="337" t="s">
        <v>53</v>
      </c>
      <c r="X21" s="338"/>
      <c r="Y21" s="296"/>
      <c r="Z21" s="299"/>
      <c r="AA21" s="65"/>
      <c r="AB21" s="358" t="s">
        <v>52</v>
      </c>
      <c r="AC21" s="338"/>
      <c r="AD21" s="337" t="s">
        <v>53</v>
      </c>
      <c r="AE21" s="338"/>
      <c r="AF21" s="296"/>
      <c r="AG21" s="297"/>
      <c r="AH21" s="337" t="s">
        <v>52</v>
      </c>
      <c r="AI21" s="338"/>
      <c r="AJ21" s="337" t="s">
        <v>53</v>
      </c>
      <c r="AK21" s="338"/>
      <c r="AL21" s="296"/>
      <c r="AM21" s="299"/>
      <c r="AN21" s="65"/>
      <c r="AO21" s="358" t="s">
        <v>52</v>
      </c>
      <c r="AP21" s="338"/>
      <c r="AQ21" s="337" t="s">
        <v>53</v>
      </c>
      <c r="AR21" s="338"/>
      <c r="AS21" s="296"/>
      <c r="AT21" s="297"/>
      <c r="AU21" s="337" t="s">
        <v>52</v>
      </c>
      <c r="AV21" s="338"/>
      <c r="AW21" s="337" t="s">
        <v>53</v>
      </c>
      <c r="AX21" s="338"/>
      <c r="AY21" s="296"/>
      <c r="AZ21" s="299"/>
      <c r="BA21" s="65"/>
      <c r="BB21" s="358" t="s">
        <v>52</v>
      </c>
      <c r="BC21" s="338"/>
      <c r="BD21" s="337" t="s">
        <v>53</v>
      </c>
      <c r="BE21" s="338"/>
      <c r="BF21" s="353"/>
      <c r="BG21" s="359"/>
      <c r="BH21" s="337" t="s">
        <v>52</v>
      </c>
      <c r="BI21" s="338"/>
      <c r="BJ21" s="337" t="s">
        <v>53</v>
      </c>
      <c r="BK21" s="338"/>
      <c r="BL21" s="353"/>
      <c r="BM21" s="354"/>
    </row>
    <row r="22" spans="1:65" ht="10.5" customHeight="1" thickBot="1" x14ac:dyDescent="0.25">
      <c r="A22" s="65"/>
      <c r="B22" s="14"/>
      <c r="C22" s="65"/>
      <c r="D22" s="14"/>
      <c r="E22" s="14"/>
      <c r="F22" s="91"/>
      <c r="G22" s="91"/>
      <c r="H22" s="14"/>
      <c r="I22" s="65"/>
      <c r="J22" s="14"/>
      <c r="K22" s="14"/>
      <c r="L22" s="91"/>
      <c r="M22" s="91"/>
      <c r="N22" s="65"/>
      <c r="O22" s="14"/>
      <c r="P22" s="65"/>
      <c r="Q22" s="14"/>
      <c r="R22" s="14"/>
      <c r="S22" s="91"/>
      <c r="T22" s="91"/>
      <c r="U22" s="14"/>
      <c r="V22" s="65"/>
      <c r="W22" s="14"/>
      <c r="X22" s="14"/>
      <c r="Y22" s="91"/>
      <c r="Z22" s="91"/>
      <c r="AA22" s="65"/>
      <c r="AB22" s="14"/>
      <c r="AC22" s="65"/>
      <c r="AD22" s="14"/>
      <c r="AE22" s="14"/>
      <c r="AF22" s="91"/>
      <c r="AG22" s="91"/>
      <c r="AH22" s="14"/>
      <c r="AI22" s="65"/>
      <c r="AJ22" s="14"/>
      <c r="AK22" s="14"/>
      <c r="AL22" s="91"/>
      <c r="AM22" s="91"/>
      <c r="AN22" s="65"/>
      <c r="AO22" s="14"/>
      <c r="AP22" s="65"/>
      <c r="AQ22" s="14"/>
      <c r="AR22" s="14"/>
      <c r="AS22" s="91"/>
      <c r="AT22" s="91"/>
      <c r="AU22" s="14"/>
      <c r="AV22" s="65"/>
      <c r="AW22" s="14"/>
      <c r="AX22" s="14"/>
      <c r="AY22" s="91"/>
      <c r="AZ22" s="91"/>
      <c r="BA22" s="65"/>
      <c r="BB22" s="14"/>
      <c r="BC22" s="65"/>
      <c r="BD22" s="14"/>
      <c r="BE22" s="14"/>
      <c r="BF22" s="91"/>
      <c r="BG22" s="91"/>
      <c r="BH22" s="14"/>
      <c r="BI22" s="65"/>
      <c r="BJ22" s="14"/>
      <c r="BK22" s="14"/>
      <c r="BL22" s="91"/>
      <c r="BM22" s="91"/>
    </row>
    <row r="23" spans="1:65" ht="15" customHeight="1" thickBot="1" x14ac:dyDescent="0.25">
      <c r="A23" s="65"/>
      <c r="B23" s="243" t="s">
        <v>54</v>
      </c>
      <c r="C23" s="355"/>
      <c r="D23" s="355"/>
      <c r="E23" s="355"/>
      <c r="F23" s="356" t="str">
        <f>O3</f>
        <v>Lvi B</v>
      </c>
      <c r="G23" s="356"/>
      <c r="H23" s="356"/>
      <c r="I23" s="356"/>
      <c r="J23" s="356"/>
      <c r="K23" s="357"/>
      <c r="L23" s="244" t="s">
        <v>55</v>
      </c>
      <c r="M23" s="244"/>
      <c r="N23" s="244"/>
      <c r="O23" s="244"/>
      <c r="P23" s="355"/>
      <c r="Q23" s="356" t="str">
        <f>AB3</f>
        <v>Vršovice</v>
      </c>
      <c r="R23" s="356"/>
      <c r="S23" s="356"/>
      <c r="T23" s="356"/>
      <c r="U23" s="356"/>
      <c r="V23" s="357"/>
      <c r="W23" s="294" t="s">
        <v>107</v>
      </c>
      <c r="X23" s="295"/>
      <c r="Y23" s="295"/>
      <c r="Z23" s="65"/>
      <c r="AA23" s="292" t="s">
        <v>111</v>
      </c>
      <c r="AB23" s="293"/>
      <c r="AC23" s="293"/>
      <c r="AD23" s="293"/>
      <c r="AE23" s="293"/>
      <c r="AF23" s="92" t="s">
        <v>65</v>
      </c>
      <c r="AG23" s="93" t="s">
        <v>66</v>
      </c>
      <c r="AH23" s="65"/>
      <c r="AI23" s="94" t="s">
        <v>56</v>
      </c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</row>
    <row r="24" spans="1:65" ht="15" customHeight="1" x14ac:dyDescent="0.2">
      <c r="A24" s="64"/>
      <c r="B24" s="339" t="s">
        <v>57</v>
      </c>
      <c r="C24" s="340"/>
      <c r="D24" s="340"/>
      <c r="E24" s="340"/>
      <c r="F24" s="340"/>
      <c r="G24" s="340"/>
      <c r="H24" s="340"/>
      <c r="I24" s="340"/>
      <c r="J24" s="341" t="s">
        <v>58</v>
      </c>
      <c r="K24" s="342"/>
      <c r="L24" s="343" t="s">
        <v>57</v>
      </c>
      <c r="M24" s="340"/>
      <c r="N24" s="340"/>
      <c r="O24" s="340"/>
      <c r="P24" s="340"/>
      <c r="Q24" s="340"/>
      <c r="R24" s="340"/>
      <c r="S24" s="340"/>
      <c r="T24" s="340"/>
      <c r="U24" s="341" t="s">
        <v>58</v>
      </c>
      <c r="V24" s="342"/>
      <c r="W24" s="95" t="s">
        <v>59</v>
      </c>
      <c r="X24" s="96" t="s">
        <v>108</v>
      </c>
      <c r="Y24" s="344" t="s">
        <v>109</v>
      </c>
      <c r="Z24" s="345"/>
      <c r="AA24" s="96" t="s">
        <v>60</v>
      </c>
      <c r="AB24" s="97" t="s">
        <v>61</v>
      </c>
      <c r="AC24" s="98" t="s">
        <v>62</v>
      </c>
      <c r="AD24" s="346" t="s">
        <v>63</v>
      </c>
      <c r="AE24" s="347"/>
      <c r="AF24" s="347"/>
      <c r="AG24" s="348"/>
      <c r="AH24" s="64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49"/>
      <c r="AW24" s="349"/>
      <c r="AX24" s="349"/>
      <c r="AY24" s="349"/>
      <c r="AZ24" s="349"/>
      <c r="BA24" s="349"/>
      <c r="BB24" s="64"/>
      <c r="BC24" s="350" t="s">
        <v>64</v>
      </c>
      <c r="BD24" s="351"/>
      <c r="BE24" s="351"/>
      <c r="BF24" s="351"/>
      <c r="BG24" s="351"/>
      <c r="BH24" s="351"/>
      <c r="BI24" s="351"/>
      <c r="BJ24" s="351"/>
      <c r="BK24" s="351"/>
      <c r="BL24" s="351"/>
      <c r="BM24" s="352"/>
    </row>
    <row r="25" spans="1:65" ht="15" customHeight="1" x14ac:dyDescent="0.2">
      <c r="A25" s="65"/>
      <c r="B25" s="368"/>
      <c r="C25" s="369"/>
      <c r="D25" s="369"/>
      <c r="E25" s="369"/>
      <c r="F25" s="369"/>
      <c r="G25" s="369"/>
      <c r="H25" s="369"/>
      <c r="I25" s="369"/>
      <c r="J25" s="362"/>
      <c r="K25" s="363"/>
      <c r="L25" s="370"/>
      <c r="M25" s="370"/>
      <c r="N25" s="370"/>
      <c r="O25" s="370"/>
      <c r="P25" s="370"/>
      <c r="Q25" s="370"/>
      <c r="R25" s="370"/>
      <c r="S25" s="370"/>
      <c r="T25" s="371"/>
      <c r="U25" s="362"/>
      <c r="V25" s="363"/>
      <c r="W25" s="99"/>
      <c r="X25" s="89"/>
      <c r="Y25" s="316"/>
      <c r="Z25" s="317"/>
      <c r="AA25" s="89"/>
      <c r="AB25" s="89"/>
      <c r="AC25" s="89"/>
      <c r="AD25" s="316"/>
      <c r="AE25" s="366"/>
      <c r="AF25" s="366"/>
      <c r="AG25" s="367"/>
      <c r="AH25" s="65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65"/>
      <c r="BC25" s="372"/>
      <c r="BD25" s="349"/>
      <c r="BE25" s="343"/>
      <c r="BF25" s="360" t="s">
        <v>65</v>
      </c>
      <c r="BG25" s="349"/>
      <c r="BH25" s="343"/>
      <c r="BI25" s="360" t="s">
        <v>66</v>
      </c>
      <c r="BJ25" s="343"/>
      <c r="BK25" s="360" t="s">
        <v>67</v>
      </c>
      <c r="BL25" s="349"/>
      <c r="BM25" s="361"/>
    </row>
    <row r="26" spans="1:65" ht="15" customHeight="1" x14ac:dyDescent="0.2">
      <c r="A26" s="65"/>
      <c r="B26" s="254"/>
      <c r="C26" s="255"/>
      <c r="D26" s="255"/>
      <c r="E26" s="255"/>
      <c r="F26" s="255"/>
      <c r="G26" s="255"/>
      <c r="H26" s="255"/>
      <c r="I26" s="255"/>
      <c r="J26" s="362"/>
      <c r="K26" s="363"/>
      <c r="L26" s="364"/>
      <c r="M26" s="364"/>
      <c r="N26" s="364"/>
      <c r="O26" s="364"/>
      <c r="P26" s="364"/>
      <c r="Q26" s="364"/>
      <c r="R26" s="364"/>
      <c r="S26" s="364"/>
      <c r="T26" s="365"/>
      <c r="U26" s="362"/>
      <c r="V26" s="363"/>
      <c r="W26" s="99"/>
      <c r="X26" s="89"/>
      <c r="Y26" s="316"/>
      <c r="Z26" s="317"/>
      <c r="AA26" s="89"/>
      <c r="AB26" s="89"/>
      <c r="AC26" s="89"/>
      <c r="AD26" s="316"/>
      <c r="AE26" s="366"/>
      <c r="AF26" s="366"/>
      <c r="AG26" s="367"/>
      <c r="AH26" s="65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349"/>
      <c r="AZ26" s="349"/>
      <c r="BA26" s="349"/>
      <c r="BB26" s="65"/>
      <c r="BC26" s="327" t="s">
        <v>41</v>
      </c>
      <c r="BD26" s="302"/>
      <c r="BE26" s="303"/>
      <c r="BF26" s="100"/>
      <c r="BG26" s="101"/>
      <c r="BH26" s="102"/>
      <c r="BI26" s="100"/>
      <c r="BJ26" s="102"/>
      <c r="BK26" s="100"/>
      <c r="BL26" s="101"/>
      <c r="BM26" s="103"/>
    </row>
    <row r="27" spans="1:65" ht="15" customHeight="1" x14ac:dyDescent="0.2">
      <c r="A27" s="65"/>
      <c r="B27" s="254"/>
      <c r="C27" s="255"/>
      <c r="D27" s="255"/>
      <c r="E27" s="255"/>
      <c r="F27" s="255"/>
      <c r="G27" s="255"/>
      <c r="H27" s="255"/>
      <c r="I27" s="255"/>
      <c r="J27" s="362"/>
      <c r="K27" s="363"/>
      <c r="L27" s="364"/>
      <c r="M27" s="364"/>
      <c r="N27" s="364"/>
      <c r="O27" s="364"/>
      <c r="P27" s="364"/>
      <c r="Q27" s="364"/>
      <c r="R27" s="364"/>
      <c r="S27" s="364"/>
      <c r="T27" s="365"/>
      <c r="U27" s="362"/>
      <c r="V27" s="363"/>
      <c r="W27" s="99"/>
      <c r="X27" s="89"/>
      <c r="Y27" s="316"/>
      <c r="Z27" s="317"/>
      <c r="AA27" s="89"/>
      <c r="AB27" s="89"/>
      <c r="AC27" s="89"/>
      <c r="AD27" s="316"/>
      <c r="AE27" s="366"/>
      <c r="AF27" s="366"/>
      <c r="AG27" s="367"/>
      <c r="AH27" s="65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65"/>
      <c r="BC27" s="327" t="s">
        <v>42</v>
      </c>
      <c r="BD27" s="302"/>
      <c r="BE27" s="303"/>
      <c r="BF27" s="88"/>
      <c r="BG27" s="86"/>
      <c r="BH27" s="87"/>
      <c r="BI27" s="88"/>
      <c r="BJ27" s="87"/>
      <c r="BK27" s="100"/>
      <c r="BL27" s="101"/>
      <c r="BM27" s="103"/>
    </row>
    <row r="28" spans="1:65" ht="15" customHeight="1" x14ac:dyDescent="0.2">
      <c r="A28" s="65"/>
      <c r="B28" s="373"/>
      <c r="C28" s="364"/>
      <c r="D28" s="364"/>
      <c r="E28" s="364"/>
      <c r="F28" s="364"/>
      <c r="G28" s="364"/>
      <c r="H28" s="364"/>
      <c r="I28" s="365"/>
      <c r="J28" s="362"/>
      <c r="K28" s="363"/>
      <c r="L28" s="364"/>
      <c r="M28" s="364"/>
      <c r="N28" s="364"/>
      <c r="O28" s="364"/>
      <c r="P28" s="364"/>
      <c r="Q28" s="364"/>
      <c r="R28" s="364"/>
      <c r="S28" s="364"/>
      <c r="T28" s="365"/>
      <c r="U28" s="362"/>
      <c r="V28" s="363"/>
      <c r="W28" s="99"/>
      <c r="X28" s="89"/>
      <c r="Y28" s="316"/>
      <c r="Z28" s="317"/>
      <c r="AA28" s="89"/>
      <c r="AB28" s="89"/>
      <c r="AC28" s="89"/>
      <c r="AD28" s="316"/>
      <c r="AE28" s="366"/>
      <c r="AF28" s="366"/>
      <c r="AG28" s="367"/>
      <c r="AH28" s="65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349"/>
      <c r="BA28" s="349"/>
      <c r="BB28" s="65"/>
      <c r="BC28" s="327" t="s">
        <v>43</v>
      </c>
      <c r="BD28" s="302"/>
      <c r="BE28" s="303"/>
      <c r="BF28" s="88"/>
      <c r="BG28" s="86"/>
      <c r="BH28" s="87"/>
      <c r="BI28" s="88"/>
      <c r="BJ28" s="87"/>
      <c r="BK28" s="100"/>
      <c r="BL28" s="101"/>
      <c r="BM28" s="103"/>
    </row>
    <row r="29" spans="1:65" ht="15" customHeight="1" x14ac:dyDescent="0.2">
      <c r="A29" s="65"/>
      <c r="B29" s="254"/>
      <c r="C29" s="255"/>
      <c r="D29" s="255"/>
      <c r="E29" s="255"/>
      <c r="F29" s="255"/>
      <c r="G29" s="255"/>
      <c r="H29" s="255"/>
      <c r="I29" s="255"/>
      <c r="J29" s="362"/>
      <c r="K29" s="363"/>
      <c r="L29" s="364"/>
      <c r="M29" s="364"/>
      <c r="N29" s="364"/>
      <c r="O29" s="364"/>
      <c r="P29" s="364"/>
      <c r="Q29" s="364"/>
      <c r="R29" s="364"/>
      <c r="S29" s="364"/>
      <c r="T29" s="365"/>
      <c r="U29" s="362"/>
      <c r="V29" s="363"/>
      <c r="W29" s="99"/>
      <c r="X29" s="89"/>
      <c r="Y29" s="316"/>
      <c r="Z29" s="317"/>
      <c r="AA29" s="89"/>
      <c r="AB29" s="89"/>
      <c r="AC29" s="89"/>
      <c r="AD29" s="316"/>
      <c r="AE29" s="366"/>
      <c r="AF29" s="366"/>
      <c r="AG29" s="367"/>
      <c r="AH29" s="65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49"/>
      <c r="BB29" s="65"/>
      <c r="BC29" s="327" t="s">
        <v>44</v>
      </c>
      <c r="BD29" s="302"/>
      <c r="BE29" s="303"/>
      <c r="BF29" s="88"/>
      <c r="BG29" s="86"/>
      <c r="BH29" s="87"/>
      <c r="BI29" s="88"/>
      <c r="BJ29" s="87"/>
      <c r="BK29" s="100"/>
      <c r="BL29" s="101"/>
      <c r="BM29" s="103"/>
    </row>
    <row r="30" spans="1:65" ht="15" customHeight="1" x14ac:dyDescent="0.2">
      <c r="A30" s="65"/>
      <c r="B30" s="254"/>
      <c r="C30" s="255"/>
      <c r="D30" s="255"/>
      <c r="E30" s="255"/>
      <c r="F30" s="255"/>
      <c r="G30" s="255"/>
      <c r="H30" s="255"/>
      <c r="I30" s="255"/>
      <c r="J30" s="362"/>
      <c r="K30" s="363"/>
      <c r="L30" s="364"/>
      <c r="M30" s="364"/>
      <c r="N30" s="364"/>
      <c r="O30" s="364"/>
      <c r="P30" s="364"/>
      <c r="Q30" s="364"/>
      <c r="R30" s="364"/>
      <c r="S30" s="364"/>
      <c r="T30" s="365"/>
      <c r="U30" s="362"/>
      <c r="V30" s="363"/>
      <c r="W30" s="99"/>
      <c r="X30" s="89"/>
      <c r="Y30" s="316"/>
      <c r="Z30" s="317"/>
      <c r="AA30" s="89"/>
      <c r="AB30" s="89"/>
      <c r="AC30" s="89"/>
      <c r="AD30" s="316"/>
      <c r="AE30" s="366"/>
      <c r="AF30" s="366"/>
      <c r="AG30" s="367"/>
      <c r="AH30" s="65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349"/>
      <c r="AV30" s="349"/>
      <c r="AW30" s="349"/>
      <c r="AX30" s="349"/>
      <c r="AY30" s="349"/>
      <c r="AZ30" s="349"/>
      <c r="BA30" s="349"/>
      <c r="BB30" s="65"/>
      <c r="BC30" s="327" t="s">
        <v>45</v>
      </c>
      <c r="BD30" s="302"/>
      <c r="BE30" s="303"/>
      <c r="BF30" s="88"/>
      <c r="BG30" s="86"/>
      <c r="BH30" s="87"/>
      <c r="BI30" s="88"/>
      <c r="BJ30" s="87"/>
      <c r="BK30" s="100"/>
      <c r="BL30" s="101"/>
      <c r="BM30" s="103"/>
    </row>
    <row r="31" spans="1:65" ht="15" customHeight="1" x14ac:dyDescent="0.2">
      <c r="A31" s="65"/>
      <c r="B31" s="374"/>
      <c r="C31" s="375"/>
      <c r="D31" s="375"/>
      <c r="E31" s="375"/>
      <c r="F31" s="375"/>
      <c r="G31" s="375"/>
      <c r="H31" s="375"/>
      <c r="I31" s="375"/>
      <c r="J31" s="362"/>
      <c r="K31" s="363"/>
      <c r="L31" s="364"/>
      <c r="M31" s="364"/>
      <c r="N31" s="364"/>
      <c r="O31" s="364"/>
      <c r="P31" s="364"/>
      <c r="Q31" s="364"/>
      <c r="R31" s="364"/>
      <c r="S31" s="364"/>
      <c r="T31" s="365"/>
      <c r="U31" s="362"/>
      <c r="V31" s="363"/>
      <c r="W31" s="99"/>
      <c r="X31" s="89"/>
      <c r="Y31" s="316"/>
      <c r="Z31" s="317"/>
      <c r="AA31" s="89"/>
      <c r="AB31" s="89"/>
      <c r="AC31" s="89"/>
      <c r="AD31" s="316"/>
      <c r="AE31" s="366"/>
      <c r="AF31" s="366"/>
      <c r="AG31" s="367"/>
      <c r="AH31" s="65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49"/>
      <c r="AW31" s="349"/>
      <c r="AX31" s="349"/>
      <c r="AY31" s="349"/>
      <c r="AZ31" s="349"/>
      <c r="BA31" s="349"/>
      <c r="BB31" s="65"/>
      <c r="BC31" s="327" t="s">
        <v>68</v>
      </c>
      <c r="BD31" s="302"/>
      <c r="BE31" s="303"/>
      <c r="BF31" s="88"/>
      <c r="BG31" s="86"/>
      <c r="BH31" s="87"/>
      <c r="BI31" s="88"/>
      <c r="BJ31" s="87"/>
      <c r="BK31" s="100"/>
      <c r="BL31" s="101"/>
      <c r="BM31" s="103"/>
    </row>
    <row r="32" spans="1:65" ht="15" customHeight="1" x14ac:dyDescent="0.2">
      <c r="A32" s="65"/>
      <c r="B32" s="254"/>
      <c r="C32" s="255"/>
      <c r="D32" s="255"/>
      <c r="E32" s="255"/>
      <c r="F32" s="255"/>
      <c r="G32" s="255"/>
      <c r="H32" s="255"/>
      <c r="I32" s="255"/>
      <c r="J32" s="362"/>
      <c r="K32" s="363"/>
      <c r="L32" s="364"/>
      <c r="M32" s="364"/>
      <c r="N32" s="364"/>
      <c r="O32" s="364"/>
      <c r="P32" s="364"/>
      <c r="Q32" s="364"/>
      <c r="R32" s="364"/>
      <c r="S32" s="364"/>
      <c r="T32" s="365"/>
      <c r="U32" s="362"/>
      <c r="V32" s="363"/>
      <c r="W32" s="99"/>
      <c r="X32" s="89"/>
      <c r="Y32" s="316"/>
      <c r="Z32" s="317"/>
      <c r="AA32" s="89"/>
      <c r="AB32" s="89"/>
      <c r="AC32" s="89"/>
      <c r="AD32" s="316"/>
      <c r="AE32" s="366"/>
      <c r="AF32" s="366"/>
      <c r="AG32" s="367"/>
      <c r="AH32" s="65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49"/>
      <c r="AX32" s="349"/>
      <c r="AY32" s="349"/>
      <c r="AZ32" s="349"/>
      <c r="BA32" s="349"/>
      <c r="BB32" s="65"/>
      <c r="BC32" s="327" t="s">
        <v>69</v>
      </c>
      <c r="BD32" s="302"/>
      <c r="BE32" s="302"/>
      <c r="BF32" s="302"/>
      <c r="BG32" s="302"/>
      <c r="BH32" s="302"/>
      <c r="BI32" s="302"/>
      <c r="BJ32" s="302"/>
      <c r="BK32" s="379" t="s">
        <v>70</v>
      </c>
      <c r="BL32" s="379"/>
      <c r="BM32" s="380"/>
    </row>
    <row r="33" spans="1:65" ht="15" customHeight="1" x14ac:dyDescent="0.2">
      <c r="A33" s="65"/>
      <c r="B33" s="374"/>
      <c r="C33" s="375"/>
      <c r="D33" s="375"/>
      <c r="E33" s="375"/>
      <c r="F33" s="375"/>
      <c r="G33" s="375"/>
      <c r="H33" s="375"/>
      <c r="I33" s="375"/>
      <c r="J33" s="362"/>
      <c r="K33" s="363"/>
      <c r="L33" s="364"/>
      <c r="M33" s="364"/>
      <c r="N33" s="364"/>
      <c r="O33" s="364"/>
      <c r="P33" s="364"/>
      <c r="Q33" s="364"/>
      <c r="R33" s="364"/>
      <c r="S33" s="364"/>
      <c r="T33" s="365"/>
      <c r="U33" s="362"/>
      <c r="V33" s="363"/>
      <c r="W33" s="99"/>
      <c r="X33" s="89"/>
      <c r="Y33" s="316"/>
      <c r="Z33" s="317"/>
      <c r="AA33" s="89"/>
      <c r="AB33" s="89"/>
      <c r="AC33" s="89"/>
      <c r="AD33" s="316"/>
      <c r="AE33" s="366"/>
      <c r="AF33" s="366"/>
      <c r="AG33" s="367"/>
      <c r="AH33" s="65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9"/>
      <c r="AT33" s="349"/>
      <c r="AU33" s="349"/>
      <c r="AV33" s="349"/>
      <c r="AW33" s="349"/>
      <c r="AX33" s="349"/>
      <c r="AY33" s="349"/>
      <c r="AZ33" s="349"/>
      <c r="BA33" s="349"/>
      <c r="BB33" s="65"/>
      <c r="BC33" s="381"/>
      <c r="BD33" s="382"/>
      <c r="BE33" s="382"/>
      <c r="BF33" s="382"/>
      <c r="BG33" s="382"/>
      <c r="BH33" s="382"/>
      <c r="BI33" s="382"/>
      <c r="BJ33" s="382"/>
      <c r="BK33" s="383" t="s">
        <v>71</v>
      </c>
      <c r="BL33" s="383"/>
      <c r="BM33" s="384"/>
    </row>
    <row r="34" spans="1:65" ht="15" customHeight="1" thickBot="1" x14ac:dyDescent="0.25">
      <c r="A34" s="65"/>
      <c r="B34" s="254"/>
      <c r="C34" s="255"/>
      <c r="D34" s="255"/>
      <c r="E34" s="255"/>
      <c r="F34" s="255"/>
      <c r="G34" s="255"/>
      <c r="H34" s="255"/>
      <c r="I34" s="255"/>
      <c r="J34" s="362"/>
      <c r="K34" s="363"/>
      <c r="L34" s="364"/>
      <c r="M34" s="364"/>
      <c r="N34" s="364"/>
      <c r="O34" s="364"/>
      <c r="P34" s="364"/>
      <c r="Q34" s="364"/>
      <c r="R34" s="364"/>
      <c r="S34" s="364"/>
      <c r="T34" s="365"/>
      <c r="U34" s="362"/>
      <c r="V34" s="363"/>
      <c r="W34" s="104"/>
      <c r="X34" s="105"/>
      <c r="Y34" s="296"/>
      <c r="Z34" s="297"/>
      <c r="AA34" s="105"/>
      <c r="AB34" s="105"/>
      <c r="AC34" s="105"/>
      <c r="AD34" s="296"/>
      <c r="AE34" s="298"/>
      <c r="AF34" s="298"/>
      <c r="AG34" s="299"/>
      <c r="AH34" s="65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65"/>
      <c r="BC34" s="376" t="s">
        <v>72</v>
      </c>
      <c r="BD34" s="377"/>
      <c r="BE34" s="377"/>
      <c r="BF34" s="377"/>
      <c r="BG34" s="377"/>
      <c r="BH34" s="377"/>
      <c r="BI34" s="377"/>
      <c r="BJ34" s="377"/>
      <c r="BK34" s="377"/>
      <c r="BL34" s="377"/>
      <c r="BM34" s="378"/>
    </row>
    <row r="35" spans="1:65" ht="15" customHeight="1" x14ac:dyDescent="0.2">
      <c r="A35" s="65"/>
      <c r="B35" s="254"/>
      <c r="C35" s="255"/>
      <c r="D35" s="255"/>
      <c r="E35" s="255"/>
      <c r="F35" s="255"/>
      <c r="G35" s="255"/>
      <c r="H35" s="255"/>
      <c r="I35" s="255"/>
      <c r="J35" s="362"/>
      <c r="K35" s="363"/>
      <c r="L35" s="364"/>
      <c r="M35" s="364"/>
      <c r="N35" s="364"/>
      <c r="O35" s="364"/>
      <c r="P35" s="364"/>
      <c r="Q35" s="364"/>
      <c r="R35" s="364"/>
      <c r="S35" s="364"/>
      <c r="T35" s="365"/>
      <c r="U35" s="362"/>
      <c r="V35" s="363"/>
      <c r="W35" s="259" t="s">
        <v>110</v>
      </c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65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65"/>
      <c r="BC35" s="107"/>
      <c r="BD35" s="108"/>
      <c r="BE35" s="108"/>
      <c r="BF35" s="108"/>
      <c r="BG35" s="108"/>
      <c r="BH35" s="108"/>
      <c r="BI35" s="108"/>
      <c r="BJ35" s="108"/>
      <c r="BK35" s="108"/>
      <c r="BL35" s="108"/>
      <c r="BM35" s="109"/>
    </row>
    <row r="36" spans="1:65" ht="15" customHeight="1" thickBot="1" x14ac:dyDescent="0.25">
      <c r="A36" s="65"/>
      <c r="B36" s="254"/>
      <c r="C36" s="255"/>
      <c r="D36" s="255"/>
      <c r="E36" s="255"/>
      <c r="F36" s="255"/>
      <c r="G36" s="255"/>
      <c r="H36" s="255"/>
      <c r="I36" s="255"/>
      <c r="J36" s="362"/>
      <c r="K36" s="363"/>
      <c r="L36" s="364"/>
      <c r="M36" s="364"/>
      <c r="N36" s="364"/>
      <c r="O36" s="364"/>
      <c r="P36" s="364"/>
      <c r="Q36" s="364"/>
      <c r="R36" s="364"/>
      <c r="S36" s="364"/>
      <c r="T36" s="365"/>
      <c r="U36" s="362"/>
      <c r="V36" s="363"/>
      <c r="W36" s="261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65"/>
      <c r="BC36" s="240" t="s">
        <v>73</v>
      </c>
      <c r="BD36" s="241"/>
      <c r="BE36" s="241"/>
      <c r="BF36" s="241"/>
      <c r="BG36" s="241"/>
      <c r="BH36" s="241"/>
      <c r="BI36" s="241"/>
      <c r="BJ36" s="241"/>
      <c r="BK36" s="241"/>
      <c r="BL36" s="241"/>
      <c r="BM36" s="242"/>
    </row>
    <row r="37" spans="1:65" ht="15" customHeight="1" x14ac:dyDescent="0.2">
      <c r="A37" s="65"/>
      <c r="B37" s="251" t="s">
        <v>75</v>
      </c>
      <c r="C37" s="252"/>
      <c r="D37" s="253"/>
      <c r="E37" s="253"/>
      <c r="F37" s="253"/>
      <c r="G37" s="253"/>
      <c r="H37" s="253"/>
      <c r="I37" s="253"/>
      <c r="J37" s="394"/>
      <c r="K37" s="395"/>
      <c r="L37" s="251" t="s">
        <v>75</v>
      </c>
      <c r="M37" s="252"/>
      <c r="N37" s="396"/>
      <c r="O37" s="396"/>
      <c r="P37" s="396"/>
      <c r="Q37" s="396"/>
      <c r="R37" s="396"/>
      <c r="S37" s="396"/>
      <c r="T37" s="396"/>
      <c r="U37" s="394"/>
      <c r="V37" s="397"/>
      <c r="W37" s="261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65"/>
      <c r="AI37" s="243" t="s">
        <v>74</v>
      </c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110"/>
    </row>
    <row r="38" spans="1:65" ht="15" customHeight="1" thickBot="1" x14ac:dyDescent="0.25">
      <c r="A38" s="65"/>
      <c r="B38" s="245" t="s">
        <v>75</v>
      </c>
      <c r="C38" s="246"/>
      <c r="D38" s="247"/>
      <c r="E38" s="247"/>
      <c r="F38" s="247"/>
      <c r="G38" s="247"/>
      <c r="H38" s="247"/>
      <c r="I38" s="247"/>
      <c r="J38" s="248"/>
      <c r="K38" s="249"/>
      <c r="L38" s="245" t="s">
        <v>75</v>
      </c>
      <c r="M38" s="246"/>
      <c r="N38" s="250"/>
      <c r="O38" s="250"/>
      <c r="P38" s="250"/>
      <c r="Q38" s="250"/>
      <c r="R38" s="250"/>
      <c r="S38" s="250"/>
      <c r="T38" s="250"/>
      <c r="U38" s="248"/>
      <c r="V38" s="398"/>
      <c r="W38" s="261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65"/>
      <c r="AI38" s="266" t="s">
        <v>76</v>
      </c>
      <c r="AJ38" s="267"/>
      <c r="AK38" s="267"/>
      <c r="AL38" s="267"/>
      <c r="AM38" s="267"/>
      <c r="AN38" s="268"/>
      <c r="AO38" s="111"/>
      <c r="AP38" s="111"/>
      <c r="AQ38" s="111"/>
      <c r="AR38" s="111"/>
      <c r="AS38" s="111"/>
      <c r="AT38" s="111"/>
      <c r="AU38" s="112"/>
      <c r="AV38" s="301" t="s">
        <v>77</v>
      </c>
      <c r="AW38" s="302"/>
      <c r="AX38" s="302"/>
      <c r="AY38" s="302"/>
      <c r="AZ38" s="302"/>
      <c r="BA38" s="303"/>
      <c r="BB38" s="100"/>
      <c r="BC38" s="101"/>
      <c r="BD38" s="101"/>
      <c r="BE38" s="101"/>
      <c r="BF38" s="101"/>
      <c r="BG38" s="102"/>
      <c r="BH38" s="100"/>
      <c r="BI38" s="101"/>
      <c r="BJ38" s="101"/>
      <c r="BK38" s="101"/>
      <c r="BL38" s="101"/>
      <c r="BM38" s="103"/>
    </row>
    <row r="39" spans="1:65" ht="15" customHeight="1" x14ac:dyDescent="0.2">
      <c r="A39" s="65"/>
      <c r="B39" s="113" t="s">
        <v>78</v>
      </c>
      <c r="C39" s="114"/>
      <c r="D39" s="385"/>
      <c r="E39" s="386"/>
      <c r="F39" s="386"/>
      <c r="G39" s="386"/>
      <c r="H39" s="386"/>
      <c r="I39" s="386"/>
      <c r="J39" s="386"/>
      <c r="K39" s="387"/>
      <c r="L39" s="115" t="s">
        <v>79</v>
      </c>
      <c r="M39" s="114"/>
      <c r="N39" s="385"/>
      <c r="O39" s="386"/>
      <c r="P39" s="386"/>
      <c r="Q39" s="386"/>
      <c r="R39" s="386"/>
      <c r="S39" s="386"/>
      <c r="T39" s="386"/>
      <c r="U39" s="386"/>
      <c r="V39" s="387"/>
      <c r="W39" s="261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65"/>
      <c r="AI39" s="269"/>
      <c r="AJ39" s="270"/>
      <c r="AK39" s="270"/>
      <c r="AL39" s="270"/>
      <c r="AM39" s="270"/>
      <c r="AN39" s="271"/>
      <c r="AO39" s="94"/>
      <c r="AP39" s="94"/>
      <c r="AQ39" s="94"/>
      <c r="AR39" s="94"/>
      <c r="AS39" s="94"/>
      <c r="AT39" s="94"/>
      <c r="AU39" s="116"/>
      <c r="AV39" s="301" t="s">
        <v>80</v>
      </c>
      <c r="AW39" s="302"/>
      <c r="AX39" s="302"/>
      <c r="AY39" s="302"/>
      <c r="AZ39" s="302"/>
      <c r="BA39" s="303"/>
      <c r="BB39" s="100"/>
      <c r="BC39" s="101"/>
      <c r="BD39" s="101"/>
      <c r="BE39" s="101"/>
      <c r="BF39" s="101"/>
      <c r="BG39" s="102"/>
      <c r="BH39" s="100"/>
      <c r="BI39" s="101"/>
      <c r="BJ39" s="101"/>
      <c r="BK39" s="101"/>
      <c r="BL39" s="101"/>
      <c r="BM39" s="103"/>
    </row>
    <row r="40" spans="1:65" ht="15" customHeight="1" x14ac:dyDescent="0.2">
      <c r="A40" s="65"/>
      <c r="B40" s="117" t="s">
        <v>81</v>
      </c>
      <c r="C40" s="118"/>
      <c r="D40" s="388"/>
      <c r="E40" s="389"/>
      <c r="F40" s="389"/>
      <c r="G40" s="389"/>
      <c r="H40" s="389"/>
      <c r="I40" s="389"/>
      <c r="J40" s="389"/>
      <c r="K40" s="390"/>
      <c r="L40" s="87" t="s">
        <v>82</v>
      </c>
      <c r="M40" s="118"/>
      <c r="N40" s="388"/>
      <c r="O40" s="389"/>
      <c r="P40" s="389"/>
      <c r="Q40" s="389"/>
      <c r="R40" s="389"/>
      <c r="S40" s="389"/>
      <c r="T40" s="389"/>
      <c r="U40" s="389"/>
      <c r="V40" s="390"/>
      <c r="W40" s="261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65"/>
      <c r="AI40" s="266" t="s">
        <v>83</v>
      </c>
      <c r="AJ40" s="267"/>
      <c r="AK40" s="267"/>
      <c r="AL40" s="267"/>
      <c r="AM40" s="267"/>
      <c r="AN40" s="268"/>
      <c r="AO40" s="64"/>
      <c r="AP40" s="64"/>
      <c r="AQ40" s="64"/>
      <c r="AR40" s="64"/>
      <c r="AS40" s="64"/>
      <c r="AT40" s="64"/>
      <c r="AU40" s="119"/>
      <c r="AV40" s="301" t="s">
        <v>84</v>
      </c>
      <c r="AW40" s="302"/>
      <c r="AX40" s="302"/>
      <c r="AY40" s="302"/>
      <c r="AZ40" s="302"/>
      <c r="BA40" s="303"/>
      <c r="BB40" s="100"/>
      <c r="BC40" s="101"/>
      <c r="BD40" s="101"/>
      <c r="BE40" s="101"/>
      <c r="BF40" s="101"/>
      <c r="BG40" s="102"/>
      <c r="BH40" s="100"/>
      <c r="BI40" s="101"/>
      <c r="BJ40" s="101"/>
      <c r="BK40" s="101"/>
      <c r="BL40" s="101"/>
      <c r="BM40" s="103"/>
    </row>
    <row r="41" spans="1:65" ht="15" customHeight="1" thickBot="1" x14ac:dyDescent="0.25">
      <c r="A41" s="65"/>
      <c r="B41" s="120" t="s">
        <v>85</v>
      </c>
      <c r="C41" s="121"/>
      <c r="D41" s="275"/>
      <c r="E41" s="276"/>
      <c r="F41" s="276"/>
      <c r="G41" s="276"/>
      <c r="H41" s="276"/>
      <c r="I41" s="276"/>
      <c r="J41" s="276"/>
      <c r="K41" s="277"/>
      <c r="L41" s="122" t="s">
        <v>86</v>
      </c>
      <c r="M41" s="121"/>
      <c r="N41" s="275"/>
      <c r="O41" s="276"/>
      <c r="P41" s="276"/>
      <c r="Q41" s="276"/>
      <c r="R41" s="276"/>
      <c r="S41" s="276"/>
      <c r="T41" s="276"/>
      <c r="U41" s="276"/>
      <c r="V41" s="277"/>
      <c r="W41" s="263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65"/>
      <c r="AI41" s="391"/>
      <c r="AJ41" s="392"/>
      <c r="AK41" s="392"/>
      <c r="AL41" s="392"/>
      <c r="AM41" s="392"/>
      <c r="AN41" s="393"/>
      <c r="AO41" s="84"/>
      <c r="AP41" s="84"/>
      <c r="AQ41" s="84"/>
      <c r="AR41" s="84"/>
      <c r="AS41" s="84"/>
      <c r="AT41" s="84"/>
      <c r="AU41" s="123"/>
      <c r="AV41" s="256" t="s">
        <v>87</v>
      </c>
      <c r="AW41" s="257"/>
      <c r="AX41" s="257"/>
      <c r="AY41" s="257"/>
      <c r="AZ41" s="257"/>
      <c r="BA41" s="258"/>
      <c r="BB41" s="124"/>
      <c r="BC41" s="84"/>
      <c r="BD41" s="84"/>
      <c r="BE41" s="84"/>
      <c r="BF41" s="84"/>
      <c r="BG41" s="123"/>
      <c r="BH41" s="124"/>
      <c r="BI41" s="84"/>
      <c r="BJ41" s="84"/>
      <c r="BK41" s="84"/>
      <c r="BL41" s="84"/>
      <c r="BM41" s="125"/>
    </row>
    <row r="42" spans="1:65" ht="13.5" customHeight="1" x14ac:dyDescent="0.2">
      <c r="A42" s="64" t="s">
        <v>25</v>
      </c>
      <c r="B42" s="65"/>
      <c r="C42" s="64"/>
      <c r="D42" s="64"/>
      <c r="E42" s="64"/>
      <c r="F42" s="64"/>
      <c r="G42" s="64"/>
      <c r="H42" s="64"/>
      <c r="I42" s="64"/>
      <c r="J42" s="64"/>
      <c r="K42" s="66"/>
      <c r="L42" s="66" t="s">
        <v>26</v>
      </c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7"/>
      <c r="AM42" s="68" t="s">
        <v>27</v>
      </c>
      <c r="AN42" s="69"/>
      <c r="AO42" s="69"/>
      <c r="AP42" s="69"/>
      <c r="AQ42" s="291" t="str">
        <f>'(3) vstupní data '!B7</f>
        <v>Přebor Prahy</v>
      </c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1"/>
      <c r="BF42" s="70"/>
      <c r="BG42" s="70"/>
      <c r="BH42" s="70"/>
      <c r="BI42" s="70"/>
      <c r="BJ42" s="285" t="s">
        <v>28</v>
      </c>
      <c r="BK42" s="286"/>
      <c r="BL42" s="286"/>
      <c r="BM42" s="287"/>
    </row>
    <row r="43" spans="1:65" ht="13.5" customHeight="1" x14ac:dyDescent="0.2">
      <c r="A43" s="64"/>
      <c r="B43" s="65"/>
      <c r="C43" s="64" t="s">
        <v>29</v>
      </c>
      <c r="D43" s="64"/>
      <c r="E43" s="64"/>
      <c r="F43" s="64"/>
      <c r="G43" s="64"/>
      <c r="H43" s="64"/>
      <c r="I43" s="64"/>
      <c r="J43" s="64"/>
      <c r="K43" s="66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71"/>
      <c r="AM43" s="290" t="s">
        <v>30</v>
      </c>
      <c r="AN43" s="290"/>
      <c r="AO43" s="290"/>
      <c r="AP43" s="290"/>
      <c r="AQ43" s="278" t="str">
        <f>'(3) vstupní data '!B9</f>
        <v>5.liga</v>
      </c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64"/>
      <c r="BG43" s="64"/>
      <c r="BH43" s="64"/>
      <c r="BI43" s="64"/>
      <c r="BJ43" s="288"/>
      <c r="BK43" s="288"/>
      <c r="BL43" s="288"/>
      <c r="BM43" s="289"/>
    </row>
    <row r="44" spans="1:65" ht="13.5" customHeight="1" x14ac:dyDescent="0.2">
      <c r="A44" s="65"/>
      <c r="B44" s="65"/>
      <c r="C44" s="64" t="s">
        <v>31</v>
      </c>
      <c r="D44" s="64"/>
      <c r="E44" s="64"/>
      <c r="F44" s="64"/>
      <c r="G44" s="64"/>
      <c r="H44" s="64"/>
      <c r="I44" s="64"/>
      <c r="J44" s="64"/>
      <c r="K44" s="73" t="s">
        <v>32</v>
      </c>
      <c r="L44" s="64"/>
      <c r="M44" s="64"/>
      <c r="N44" s="64"/>
      <c r="O44" s="283" t="str">
        <f>'(3) vstupní data '!I3</f>
        <v>SAVO B</v>
      </c>
      <c r="P44" s="284"/>
      <c r="Q44" s="284"/>
      <c r="R44" s="284"/>
      <c r="S44" s="284"/>
      <c r="T44" s="284"/>
      <c r="U44" s="284"/>
      <c r="V44" s="284"/>
      <c r="W44" s="284"/>
      <c r="X44" s="320" t="s">
        <v>33</v>
      </c>
      <c r="Y44" s="320"/>
      <c r="Z44" s="320"/>
      <c r="AA44" s="320"/>
      <c r="AB44" s="283" t="str">
        <f>'(3) vstupní data '!M3</f>
        <v>Lvi B</v>
      </c>
      <c r="AC44" s="284"/>
      <c r="AD44" s="284"/>
      <c r="AE44" s="284"/>
      <c r="AF44" s="284"/>
      <c r="AG44" s="284"/>
      <c r="AH44" s="284"/>
      <c r="AI44" s="284"/>
      <c r="AJ44" s="284"/>
      <c r="AK44" s="64"/>
      <c r="AL44" s="71"/>
      <c r="AM44" s="72" t="s">
        <v>34</v>
      </c>
      <c r="AN44" s="73"/>
      <c r="AO44" s="73"/>
      <c r="AP44" s="73"/>
      <c r="AQ44" s="278" t="str">
        <f>'(3) vstupní data '!B8</f>
        <v>U18-Z</v>
      </c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75"/>
      <c r="BG44" s="75"/>
      <c r="BH44" s="75"/>
      <c r="BI44" s="75"/>
      <c r="BJ44" s="321" t="str">
        <f>LEFT('(3) vstupní data '!B6,2)</f>
        <v>1.</v>
      </c>
      <c r="BK44" s="324" t="s">
        <v>35</v>
      </c>
      <c r="BL44" s="324" t="s">
        <v>90</v>
      </c>
      <c r="BM44" s="330"/>
    </row>
    <row r="45" spans="1:65" ht="13.5" customHeight="1" x14ac:dyDescent="0.2">
      <c r="A45" s="64"/>
      <c r="B45" s="65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76"/>
      <c r="P45" s="65"/>
      <c r="Q45" s="65"/>
      <c r="R45" s="65"/>
      <c r="S45" s="65"/>
      <c r="T45" s="65"/>
      <c r="U45" s="65"/>
      <c r="V45" s="65"/>
      <c r="W45" s="65"/>
      <c r="X45" s="77"/>
      <c r="Y45" s="77"/>
      <c r="Z45" s="77"/>
      <c r="AA45" s="77"/>
      <c r="AB45" s="76"/>
      <c r="AC45" s="65"/>
      <c r="AD45" s="65"/>
      <c r="AE45" s="65"/>
      <c r="AF45" s="65"/>
      <c r="AG45" s="65"/>
      <c r="AH45" s="65"/>
      <c r="AI45" s="65"/>
      <c r="AJ45" s="65"/>
      <c r="AK45" s="64"/>
      <c r="AL45" s="78"/>
      <c r="AM45" s="73"/>
      <c r="AN45" s="73"/>
      <c r="AO45" s="73"/>
      <c r="AP45" s="73"/>
      <c r="AQ45" s="6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322"/>
      <c r="BK45" s="325"/>
      <c r="BL45" s="325"/>
      <c r="BM45" s="331"/>
    </row>
    <row r="46" spans="1:65" ht="13.5" customHeight="1" thickBot="1" x14ac:dyDescent="0.25">
      <c r="A46" s="65"/>
      <c r="B46" s="64"/>
      <c r="C46" s="64"/>
      <c r="D46" s="64"/>
      <c r="E46" s="64"/>
      <c r="F46" s="64"/>
      <c r="G46" s="64"/>
      <c r="H46" s="64"/>
      <c r="I46" s="64"/>
      <c r="J46" s="64"/>
      <c r="K46" s="79" t="s">
        <v>36</v>
      </c>
      <c r="L46" s="80"/>
      <c r="M46" s="80"/>
      <c r="N46" s="80"/>
      <c r="O46" s="80"/>
      <c r="P46" s="309" t="str">
        <f>P5</f>
        <v>8.října 2022</v>
      </c>
      <c r="Q46" s="281"/>
      <c r="R46" s="281"/>
      <c r="S46" s="281"/>
      <c r="T46" s="281"/>
      <c r="U46" s="80"/>
      <c r="V46" s="80" t="s">
        <v>37</v>
      </c>
      <c r="W46" s="310">
        <f>'(3) vstupní data '!A25</f>
        <v>0.45833599999999997</v>
      </c>
      <c r="X46" s="310"/>
      <c r="Y46" s="80" t="s">
        <v>38</v>
      </c>
      <c r="Z46" s="80"/>
      <c r="AA46" s="80"/>
      <c r="AB46" s="279" t="s">
        <v>39</v>
      </c>
      <c r="AC46" s="280"/>
      <c r="AD46" s="280"/>
      <c r="AE46" s="281" t="str">
        <f>AE5</f>
        <v>SAVO Praha</v>
      </c>
      <c r="AF46" s="281"/>
      <c r="AG46" s="281"/>
      <c r="AH46" s="281"/>
      <c r="AI46" s="281"/>
      <c r="AJ46" s="281"/>
      <c r="AK46" s="282"/>
      <c r="AL46" s="81"/>
      <c r="AM46" s="82" t="s">
        <v>40</v>
      </c>
      <c r="AN46" s="83"/>
      <c r="AO46" s="83"/>
      <c r="AP46" s="83"/>
      <c r="AQ46" s="84"/>
      <c r="AR46" s="328" t="s">
        <v>88</v>
      </c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84"/>
      <c r="BG46" s="84"/>
      <c r="BH46" s="84"/>
      <c r="BI46" s="84"/>
      <c r="BJ46" s="323"/>
      <c r="BK46" s="326"/>
      <c r="BL46" s="326"/>
      <c r="BM46" s="332"/>
    </row>
    <row r="47" spans="1:65" ht="13.5" customHeight="1" thickBot="1" x14ac:dyDescent="0.25">
      <c r="A47" s="85"/>
      <c r="B47" s="85" t="s">
        <v>41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 t="s">
        <v>42</v>
      </c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 t="s">
        <v>43</v>
      </c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 t="s">
        <v>44</v>
      </c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 t="s">
        <v>45</v>
      </c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</row>
    <row r="48" spans="1:65" ht="13.5" customHeight="1" x14ac:dyDescent="0.2">
      <c r="A48" s="65"/>
      <c r="B48" s="272" t="s">
        <v>46</v>
      </c>
      <c r="C48" s="273"/>
      <c r="D48" s="273"/>
      <c r="E48" s="273"/>
      <c r="F48" s="273"/>
      <c r="G48" s="273"/>
      <c r="H48" s="273" t="s">
        <v>47</v>
      </c>
      <c r="I48" s="273"/>
      <c r="J48" s="273"/>
      <c r="K48" s="273"/>
      <c r="L48" s="273"/>
      <c r="M48" s="274"/>
      <c r="N48" s="65"/>
      <c r="O48" s="272" t="s">
        <v>46</v>
      </c>
      <c r="P48" s="273"/>
      <c r="Q48" s="273"/>
      <c r="R48" s="273"/>
      <c r="S48" s="273"/>
      <c r="T48" s="273"/>
      <c r="U48" s="273" t="s">
        <v>47</v>
      </c>
      <c r="V48" s="273"/>
      <c r="W48" s="273"/>
      <c r="X48" s="273"/>
      <c r="Y48" s="273"/>
      <c r="Z48" s="274"/>
      <c r="AA48" s="65"/>
      <c r="AB48" s="272" t="s">
        <v>46</v>
      </c>
      <c r="AC48" s="273"/>
      <c r="AD48" s="273"/>
      <c r="AE48" s="273"/>
      <c r="AF48" s="273"/>
      <c r="AG48" s="273"/>
      <c r="AH48" s="273" t="s">
        <v>47</v>
      </c>
      <c r="AI48" s="273"/>
      <c r="AJ48" s="273"/>
      <c r="AK48" s="273"/>
      <c r="AL48" s="273"/>
      <c r="AM48" s="274"/>
      <c r="AN48" s="65"/>
      <c r="AO48" s="272" t="s">
        <v>46</v>
      </c>
      <c r="AP48" s="273"/>
      <c r="AQ48" s="273"/>
      <c r="AR48" s="273"/>
      <c r="AS48" s="273"/>
      <c r="AT48" s="273"/>
      <c r="AU48" s="273" t="s">
        <v>47</v>
      </c>
      <c r="AV48" s="273"/>
      <c r="AW48" s="273"/>
      <c r="AX48" s="273"/>
      <c r="AY48" s="273"/>
      <c r="AZ48" s="274"/>
      <c r="BA48" s="65"/>
      <c r="BB48" s="272" t="s">
        <v>46</v>
      </c>
      <c r="BC48" s="273"/>
      <c r="BD48" s="273"/>
      <c r="BE48" s="273"/>
      <c r="BF48" s="273"/>
      <c r="BG48" s="273"/>
      <c r="BH48" s="273" t="s">
        <v>47</v>
      </c>
      <c r="BI48" s="273"/>
      <c r="BJ48" s="273"/>
      <c r="BK48" s="273"/>
      <c r="BL48" s="273"/>
      <c r="BM48" s="274"/>
    </row>
    <row r="49" spans="1:65" ht="13.5" customHeight="1" thickBot="1" x14ac:dyDescent="0.25">
      <c r="A49" s="65"/>
      <c r="B49" s="327" t="s">
        <v>48</v>
      </c>
      <c r="C49" s="302"/>
      <c r="D49" s="302"/>
      <c r="E49" s="302"/>
      <c r="F49" s="302"/>
      <c r="G49" s="303"/>
      <c r="H49" s="301" t="s">
        <v>48</v>
      </c>
      <c r="I49" s="302"/>
      <c r="J49" s="302"/>
      <c r="K49" s="302"/>
      <c r="L49" s="302"/>
      <c r="M49" s="311"/>
      <c r="N49" s="65"/>
      <c r="O49" s="327" t="s">
        <v>48</v>
      </c>
      <c r="P49" s="302"/>
      <c r="Q49" s="302"/>
      <c r="R49" s="302"/>
      <c r="S49" s="302"/>
      <c r="T49" s="303"/>
      <c r="U49" s="301" t="s">
        <v>48</v>
      </c>
      <c r="V49" s="302"/>
      <c r="W49" s="302"/>
      <c r="X49" s="302"/>
      <c r="Y49" s="302"/>
      <c r="Z49" s="311"/>
      <c r="AA49" s="65"/>
      <c r="AB49" s="327" t="s">
        <v>48</v>
      </c>
      <c r="AC49" s="302"/>
      <c r="AD49" s="302"/>
      <c r="AE49" s="302"/>
      <c r="AF49" s="302"/>
      <c r="AG49" s="303"/>
      <c r="AH49" s="301" t="s">
        <v>48</v>
      </c>
      <c r="AI49" s="302"/>
      <c r="AJ49" s="302"/>
      <c r="AK49" s="302"/>
      <c r="AL49" s="302"/>
      <c r="AM49" s="311"/>
      <c r="AN49" s="65"/>
      <c r="AO49" s="327" t="s">
        <v>48</v>
      </c>
      <c r="AP49" s="302"/>
      <c r="AQ49" s="302"/>
      <c r="AR49" s="302"/>
      <c r="AS49" s="302"/>
      <c r="AT49" s="303"/>
      <c r="AU49" s="301" t="s">
        <v>48</v>
      </c>
      <c r="AV49" s="302"/>
      <c r="AW49" s="302"/>
      <c r="AX49" s="302"/>
      <c r="AY49" s="302"/>
      <c r="AZ49" s="311"/>
      <c r="BA49" s="65"/>
      <c r="BB49" s="327" t="s">
        <v>48</v>
      </c>
      <c r="BC49" s="302"/>
      <c r="BD49" s="302"/>
      <c r="BE49" s="302"/>
      <c r="BF49" s="302"/>
      <c r="BG49" s="303"/>
      <c r="BH49" s="301" t="s">
        <v>48</v>
      </c>
      <c r="BI49" s="302"/>
      <c r="BJ49" s="302"/>
      <c r="BK49" s="302"/>
      <c r="BL49" s="302"/>
      <c r="BM49" s="311"/>
    </row>
    <row r="50" spans="1:65" ht="13.5" customHeight="1" x14ac:dyDescent="0.2">
      <c r="A50" s="312" t="s">
        <v>49</v>
      </c>
      <c r="B50" s="315">
        <v>1</v>
      </c>
      <c r="C50" s="89"/>
      <c r="D50" s="316"/>
      <c r="E50" s="317"/>
      <c r="F50" s="318" t="s">
        <v>50</v>
      </c>
      <c r="G50" s="318" t="s">
        <v>51</v>
      </c>
      <c r="H50" s="319">
        <v>1</v>
      </c>
      <c r="I50" s="89"/>
      <c r="J50" s="316"/>
      <c r="K50" s="317"/>
      <c r="L50" s="318" t="s">
        <v>50</v>
      </c>
      <c r="M50" s="333" t="s">
        <v>51</v>
      </c>
      <c r="N50" s="65"/>
      <c r="O50" s="315">
        <v>1</v>
      </c>
      <c r="P50" s="89"/>
      <c r="Q50" s="316"/>
      <c r="R50" s="317"/>
      <c r="S50" s="318" t="s">
        <v>50</v>
      </c>
      <c r="T50" s="318" t="s">
        <v>51</v>
      </c>
      <c r="U50" s="319">
        <v>1</v>
      </c>
      <c r="V50" s="89"/>
      <c r="W50" s="316"/>
      <c r="X50" s="317"/>
      <c r="Y50" s="318" t="s">
        <v>50</v>
      </c>
      <c r="Z50" s="333" t="s">
        <v>51</v>
      </c>
      <c r="AA50" s="65"/>
      <c r="AB50" s="315">
        <v>1</v>
      </c>
      <c r="AC50" s="89"/>
      <c r="AD50" s="316"/>
      <c r="AE50" s="317"/>
      <c r="AF50" s="318" t="s">
        <v>50</v>
      </c>
      <c r="AG50" s="318" t="s">
        <v>51</v>
      </c>
      <c r="AH50" s="319">
        <v>1</v>
      </c>
      <c r="AI50" s="89"/>
      <c r="AJ50" s="316"/>
      <c r="AK50" s="317"/>
      <c r="AL50" s="318" t="s">
        <v>50</v>
      </c>
      <c r="AM50" s="333" t="s">
        <v>51</v>
      </c>
      <c r="AN50" s="65"/>
      <c r="AO50" s="315">
        <v>1</v>
      </c>
      <c r="AP50" s="89"/>
      <c r="AQ50" s="316"/>
      <c r="AR50" s="317"/>
      <c r="AS50" s="318" t="s">
        <v>50</v>
      </c>
      <c r="AT50" s="318" t="s">
        <v>51</v>
      </c>
      <c r="AU50" s="319">
        <v>1</v>
      </c>
      <c r="AV50" s="89"/>
      <c r="AW50" s="316"/>
      <c r="AX50" s="317"/>
      <c r="AY50" s="318" t="s">
        <v>50</v>
      </c>
      <c r="AZ50" s="333" t="s">
        <v>51</v>
      </c>
      <c r="BA50" s="65"/>
      <c r="BB50" s="315">
        <v>1</v>
      </c>
      <c r="BC50" s="89"/>
      <c r="BD50" s="316"/>
      <c r="BE50" s="317"/>
      <c r="BF50" s="318" t="s">
        <v>50</v>
      </c>
      <c r="BG50" s="318" t="s">
        <v>51</v>
      </c>
      <c r="BH50" s="319">
        <v>1</v>
      </c>
      <c r="BI50" s="89"/>
      <c r="BJ50" s="316"/>
      <c r="BK50" s="317"/>
      <c r="BL50" s="318" t="s">
        <v>50</v>
      </c>
      <c r="BM50" s="333" t="s">
        <v>51</v>
      </c>
    </row>
    <row r="51" spans="1:65" ht="13.5" customHeight="1" x14ac:dyDescent="0.2">
      <c r="A51" s="313"/>
      <c r="B51" s="315"/>
      <c r="C51" s="89"/>
      <c r="D51" s="316"/>
      <c r="E51" s="317"/>
      <c r="F51" s="318"/>
      <c r="G51" s="318"/>
      <c r="H51" s="319"/>
      <c r="I51" s="89"/>
      <c r="J51" s="316"/>
      <c r="K51" s="317"/>
      <c r="L51" s="318"/>
      <c r="M51" s="333"/>
      <c r="N51" s="65"/>
      <c r="O51" s="315"/>
      <c r="P51" s="89"/>
      <c r="Q51" s="316"/>
      <c r="R51" s="317"/>
      <c r="S51" s="318"/>
      <c r="T51" s="318"/>
      <c r="U51" s="319"/>
      <c r="V51" s="89"/>
      <c r="W51" s="316"/>
      <c r="X51" s="317"/>
      <c r="Y51" s="318"/>
      <c r="Z51" s="333"/>
      <c r="AA51" s="65"/>
      <c r="AB51" s="315"/>
      <c r="AC51" s="89"/>
      <c r="AD51" s="316"/>
      <c r="AE51" s="317"/>
      <c r="AF51" s="318"/>
      <c r="AG51" s="318"/>
      <c r="AH51" s="319"/>
      <c r="AI51" s="89"/>
      <c r="AJ51" s="316"/>
      <c r="AK51" s="317"/>
      <c r="AL51" s="318"/>
      <c r="AM51" s="333"/>
      <c r="AN51" s="65"/>
      <c r="AO51" s="315"/>
      <c r="AP51" s="89"/>
      <c r="AQ51" s="316"/>
      <c r="AR51" s="317"/>
      <c r="AS51" s="318"/>
      <c r="AT51" s="318"/>
      <c r="AU51" s="319"/>
      <c r="AV51" s="89"/>
      <c r="AW51" s="316"/>
      <c r="AX51" s="317"/>
      <c r="AY51" s="318"/>
      <c r="AZ51" s="333"/>
      <c r="BA51" s="65"/>
      <c r="BB51" s="315"/>
      <c r="BC51" s="89"/>
      <c r="BD51" s="316"/>
      <c r="BE51" s="317"/>
      <c r="BF51" s="318"/>
      <c r="BG51" s="318"/>
      <c r="BH51" s="319"/>
      <c r="BI51" s="89"/>
      <c r="BJ51" s="316"/>
      <c r="BK51" s="317"/>
      <c r="BL51" s="318"/>
      <c r="BM51" s="333"/>
    </row>
    <row r="52" spans="1:65" ht="13.5" customHeight="1" x14ac:dyDescent="0.2">
      <c r="A52" s="313"/>
      <c r="B52" s="315">
        <v>2</v>
      </c>
      <c r="C52" s="89"/>
      <c r="D52" s="316"/>
      <c r="E52" s="317"/>
      <c r="F52" s="318"/>
      <c r="G52" s="318"/>
      <c r="H52" s="319">
        <v>2</v>
      </c>
      <c r="I52" s="89"/>
      <c r="J52" s="316"/>
      <c r="K52" s="317"/>
      <c r="L52" s="318"/>
      <c r="M52" s="333"/>
      <c r="N52" s="65"/>
      <c r="O52" s="315">
        <v>2</v>
      </c>
      <c r="P52" s="89"/>
      <c r="Q52" s="316"/>
      <c r="R52" s="317"/>
      <c r="S52" s="318"/>
      <c r="T52" s="318"/>
      <c r="U52" s="319">
        <v>2</v>
      </c>
      <c r="V52" s="89"/>
      <c r="W52" s="316"/>
      <c r="X52" s="317"/>
      <c r="Y52" s="318"/>
      <c r="Z52" s="333"/>
      <c r="AA52" s="65"/>
      <c r="AB52" s="315">
        <v>2</v>
      </c>
      <c r="AC52" s="89"/>
      <c r="AD52" s="316"/>
      <c r="AE52" s="317"/>
      <c r="AF52" s="318"/>
      <c r="AG52" s="318"/>
      <c r="AH52" s="319">
        <v>2</v>
      </c>
      <c r="AI52" s="89"/>
      <c r="AJ52" s="316"/>
      <c r="AK52" s="317"/>
      <c r="AL52" s="318"/>
      <c r="AM52" s="333"/>
      <c r="AN52" s="65"/>
      <c r="AO52" s="315">
        <v>2</v>
      </c>
      <c r="AP52" s="89"/>
      <c r="AQ52" s="316"/>
      <c r="AR52" s="317"/>
      <c r="AS52" s="318"/>
      <c r="AT52" s="318"/>
      <c r="AU52" s="319">
        <v>2</v>
      </c>
      <c r="AV52" s="89"/>
      <c r="AW52" s="316"/>
      <c r="AX52" s="317"/>
      <c r="AY52" s="318"/>
      <c r="AZ52" s="333"/>
      <c r="BA52" s="65"/>
      <c r="BB52" s="315">
        <v>2</v>
      </c>
      <c r="BC52" s="89"/>
      <c r="BD52" s="316"/>
      <c r="BE52" s="317"/>
      <c r="BF52" s="318"/>
      <c r="BG52" s="318"/>
      <c r="BH52" s="319">
        <v>2</v>
      </c>
      <c r="BI52" s="89"/>
      <c r="BJ52" s="316"/>
      <c r="BK52" s="317"/>
      <c r="BL52" s="318"/>
      <c r="BM52" s="333"/>
    </row>
    <row r="53" spans="1:65" ht="13.5" customHeight="1" x14ac:dyDescent="0.2">
      <c r="A53" s="313"/>
      <c r="B53" s="315"/>
      <c r="C53" s="89"/>
      <c r="D53" s="316"/>
      <c r="E53" s="317"/>
      <c r="F53" s="318"/>
      <c r="G53" s="318"/>
      <c r="H53" s="319"/>
      <c r="I53" s="89"/>
      <c r="J53" s="316"/>
      <c r="K53" s="317"/>
      <c r="L53" s="318"/>
      <c r="M53" s="333"/>
      <c r="N53" s="65"/>
      <c r="O53" s="315"/>
      <c r="P53" s="89"/>
      <c r="Q53" s="316"/>
      <c r="R53" s="317"/>
      <c r="S53" s="318"/>
      <c r="T53" s="318"/>
      <c r="U53" s="319"/>
      <c r="V53" s="89"/>
      <c r="W53" s="316"/>
      <c r="X53" s="317"/>
      <c r="Y53" s="318"/>
      <c r="Z53" s="333"/>
      <c r="AA53" s="65"/>
      <c r="AB53" s="315"/>
      <c r="AC53" s="89"/>
      <c r="AD53" s="316"/>
      <c r="AE53" s="317"/>
      <c r="AF53" s="318"/>
      <c r="AG53" s="318"/>
      <c r="AH53" s="319"/>
      <c r="AI53" s="89"/>
      <c r="AJ53" s="316"/>
      <c r="AK53" s="317"/>
      <c r="AL53" s="318"/>
      <c r="AM53" s="333"/>
      <c r="AN53" s="65"/>
      <c r="AO53" s="315"/>
      <c r="AP53" s="89"/>
      <c r="AQ53" s="316"/>
      <c r="AR53" s="317"/>
      <c r="AS53" s="318"/>
      <c r="AT53" s="318"/>
      <c r="AU53" s="319"/>
      <c r="AV53" s="89"/>
      <c r="AW53" s="316"/>
      <c r="AX53" s="317"/>
      <c r="AY53" s="318"/>
      <c r="AZ53" s="333"/>
      <c r="BA53" s="65"/>
      <c r="BB53" s="315"/>
      <c r="BC53" s="89"/>
      <c r="BD53" s="316"/>
      <c r="BE53" s="317"/>
      <c r="BF53" s="318"/>
      <c r="BG53" s="318"/>
      <c r="BH53" s="319"/>
      <c r="BI53" s="89"/>
      <c r="BJ53" s="316"/>
      <c r="BK53" s="317"/>
      <c r="BL53" s="318"/>
      <c r="BM53" s="333"/>
    </row>
    <row r="54" spans="1:65" ht="13.5" customHeight="1" x14ac:dyDescent="0.2">
      <c r="A54" s="313"/>
      <c r="B54" s="315">
        <v>3</v>
      </c>
      <c r="C54" s="89"/>
      <c r="D54" s="316"/>
      <c r="E54" s="317"/>
      <c r="F54" s="318"/>
      <c r="G54" s="318"/>
      <c r="H54" s="319">
        <v>3</v>
      </c>
      <c r="I54" s="89"/>
      <c r="J54" s="316"/>
      <c r="K54" s="317"/>
      <c r="L54" s="318"/>
      <c r="M54" s="333"/>
      <c r="N54" s="65"/>
      <c r="O54" s="315">
        <v>3</v>
      </c>
      <c r="P54" s="89"/>
      <c r="Q54" s="316"/>
      <c r="R54" s="317"/>
      <c r="S54" s="318"/>
      <c r="T54" s="318"/>
      <c r="U54" s="319">
        <v>3</v>
      </c>
      <c r="V54" s="89"/>
      <c r="W54" s="316"/>
      <c r="X54" s="317"/>
      <c r="Y54" s="318"/>
      <c r="Z54" s="333"/>
      <c r="AA54" s="65"/>
      <c r="AB54" s="315">
        <v>3</v>
      </c>
      <c r="AC54" s="89"/>
      <c r="AD54" s="316"/>
      <c r="AE54" s="317"/>
      <c r="AF54" s="318"/>
      <c r="AG54" s="318"/>
      <c r="AH54" s="319">
        <v>3</v>
      </c>
      <c r="AI54" s="89"/>
      <c r="AJ54" s="316"/>
      <c r="AK54" s="317"/>
      <c r="AL54" s="318"/>
      <c r="AM54" s="333"/>
      <c r="AN54" s="65"/>
      <c r="AO54" s="315">
        <v>3</v>
      </c>
      <c r="AP54" s="89"/>
      <c r="AQ54" s="316"/>
      <c r="AR54" s="317"/>
      <c r="AS54" s="318"/>
      <c r="AT54" s="318"/>
      <c r="AU54" s="319">
        <v>3</v>
      </c>
      <c r="AV54" s="89"/>
      <c r="AW54" s="316"/>
      <c r="AX54" s="317"/>
      <c r="AY54" s="318"/>
      <c r="AZ54" s="333"/>
      <c r="BA54" s="65"/>
      <c r="BB54" s="315">
        <v>3</v>
      </c>
      <c r="BC54" s="89"/>
      <c r="BD54" s="316"/>
      <c r="BE54" s="317"/>
      <c r="BF54" s="318"/>
      <c r="BG54" s="318"/>
      <c r="BH54" s="319">
        <v>3</v>
      </c>
      <c r="BI54" s="89"/>
      <c r="BJ54" s="316"/>
      <c r="BK54" s="317"/>
      <c r="BL54" s="318"/>
      <c r="BM54" s="333"/>
    </row>
    <row r="55" spans="1:65" ht="13.5" customHeight="1" x14ac:dyDescent="0.2">
      <c r="A55" s="313"/>
      <c r="B55" s="315"/>
      <c r="C55" s="89"/>
      <c r="D55" s="316"/>
      <c r="E55" s="317"/>
      <c r="F55" s="318"/>
      <c r="G55" s="318"/>
      <c r="H55" s="319"/>
      <c r="I55" s="89"/>
      <c r="J55" s="316"/>
      <c r="K55" s="317"/>
      <c r="L55" s="318"/>
      <c r="M55" s="333"/>
      <c r="N55" s="65"/>
      <c r="O55" s="315"/>
      <c r="P55" s="89"/>
      <c r="Q55" s="316"/>
      <c r="R55" s="317"/>
      <c r="S55" s="318"/>
      <c r="T55" s="318"/>
      <c r="U55" s="319"/>
      <c r="V55" s="89"/>
      <c r="W55" s="316"/>
      <c r="X55" s="317"/>
      <c r="Y55" s="318"/>
      <c r="Z55" s="333"/>
      <c r="AA55" s="65"/>
      <c r="AB55" s="315"/>
      <c r="AC55" s="89"/>
      <c r="AD55" s="316"/>
      <c r="AE55" s="317"/>
      <c r="AF55" s="318"/>
      <c r="AG55" s="318"/>
      <c r="AH55" s="319"/>
      <c r="AI55" s="89"/>
      <c r="AJ55" s="316"/>
      <c r="AK55" s="317"/>
      <c r="AL55" s="318"/>
      <c r="AM55" s="333"/>
      <c r="AN55" s="65"/>
      <c r="AO55" s="315"/>
      <c r="AP55" s="89"/>
      <c r="AQ55" s="316"/>
      <c r="AR55" s="317"/>
      <c r="AS55" s="318"/>
      <c r="AT55" s="318"/>
      <c r="AU55" s="319"/>
      <c r="AV55" s="89"/>
      <c r="AW55" s="316"/>
      <c r="AX55" s="317"/>
      <c r="AY55" s="318"/>
      <c r="AZ55" s="333"/>
      <c r="BA55" s="65"/>
      <c r="BB55" s="315"/>
      <c r="BC55" s="89"/>
      <c r="BD55" s="316"/>
      <c r="BE55" s="317"/>
      <c r="BF55" s="318"/>
      <c r="BG55" s="318"/>
      <c r="BH55" s="319"/>
      <c r="BI55" s="89"/>
      <c r="BJ55" s="316"/>
      <c r="BK55" s="317"/>
      <c r="BL55" s="318"/>
      <c r="BM55" s="333"/>
    </row>
    <row r="56" spans="1:65" ht="13.5" customHeight="1" x14ac:dyDescent="0.2">
      <c r="A56" s="313"/>
      <c r="B56" s="315">
        <v>4</v>
      </c>
      <c r="C56" s="89"/>
      <c r="D56" s="316"/>
      <c r="E56" s="317"/>
      <c r="F56" s="318"/>
      <c r="G56" s="318"/>
      <c r="H56" s="319">
        <v>4</v>
      </c>
      <c r="I56" s="89"/>
      <c r="J56" s="316"/>
      <c r="K56" s="317"/>
      <c r="L56" s="318"/>
      <c r="M56" s="333"/>
      <c r="N56" s="65"/>
      <c r="O56" s="315">
        <v>4</v>
      </c>
      <c r="P56" s="89"/>
      <c r="Q56" s="316"/>
      <c r="R56" s="317"/>
      <c r="S56" s="318"/>
      <c r="T56" s="318"/>
      <c r="U56" s="319">
        <v>4</v>
      </c>
      <c r="V56" s="89"/>
      <c r="W56" s="316"/>
      <c r="X56" s="317"/>
      <c r="Y56" s="318"/>
      <c r="Z56" s="333"/>
      <c r="AA56" s="65"/>
      <c r="AB56" s="315">
        <v>4</v>
      </c>
      <c r="AC56" s="89"/>
      <c r="AD56" s="316"/>
      <c r="AE56" s="317"/>
      <c r="AF56" s="318"/>
      <c r="AG56" s="318"/>
      <c r="AH56" s="319">
        <v>4</v>
      </c>
      <c r="AI56" s="89"/>
      <c r="AJ56" s="316"/>
      <c r="AK56" s="317"/>
      <c r="AL56" s="318"/>
      <c r="AM56" s="333"/>
      <c r="AN56" s="65"/>
      <c r="AO56" s="315">
        <v>4</v>
      </c>
      <c r="AP56" s="89"/>
      <c r="AQ56" s="316"/>
      <c r="AR56" s="317"/>
      <c r="AS56" s="318"/>
      <c r="AT56" s="318"/>
      <c r="AU56" s="319">
        <v>4</v>
      </c>
      <c r="AV56" s="89"/>
      <c r="AW56" s="316"/>
      <c r="AX56" s="317"/>
      <c r="AY56" s="318"/>
      <c r="AZ56" s="333"/>
      <c r="BA56" s="65"/>
      <c r="BB56" s="315">
        <v>4</v>
      </c>
      <c r="BC56" s="89"/>
      <c r="BD56" s="316"/>
      <c r="BE56" s="317"/>
      <c r="BF56" s="318"/>
      <c r="BG56" s="318"/>
      <c r="BH56" s="319">
        <v>4</v>
      </c>
      <c r="BI56" s="89"/>
      <c r="BJ56" s="316"/>
      <c r="BK56" s="317"/>
      <c r="BL56" s="318"/>
      <c r="BM56" s="333"/>
    </row>
    <row r="57" spans="1:65" ht="13.5" customHeight="1" x14ac:dyDescent="0.2">
      <c r="A57" s="313"/>
      <c r="B57" s="315"/>
      <c r="C57" s="89"/>
      <c r="D57" s="316"/>
      <c r="E57" s="317"/>
      <c r="F57" s="318"/>
      <c r="G57" s="318"/>
      <c r="H57" s="319"/>
      <c r="I57" s="89"/>
      <c r="J57" s="316"/>
      <c r="K57" s="317"/>
      <c r="L57" s="318"/>
      <c r="M57" s="333"/>
      <c r="N57" s="65"/>
      <c r="O57" s="315"/>
      <c r="P57" s="89"/>
      <c r="Q57" s="316"/>
      <c r="R57" s="317"/>
      <c r="S57" s="318"/>
      <c r="T57" s="318"/>
      <c r="U57" s="319"/>
      <c r="V57" s="89"/>
      <c r="W57" s="316"/>
      <c r="X57" s="317"/>
      <c r="Y57" s="318"/>
      <c r="Z57" s="333"/>
      <c r="AA57" s="65"/>
      <c r="AB57" s="315"/>
      <c r="AC57" s="89"/>
      <c r="AD57" s="316"/>
      <c r="AE57" s="317"/>
      <c r="AF57" s="318"/>
      <c r="AG57" s="318"/>
      <c r="AH57" s="319"/>
      <c r="AI57" s="89"/>
      <c r="AJ57" s="316"/>
      <c r="AK57" s="317"/>
      <c r="AL57" s="318"/>
      <c r="AM57" s="333"/>
      <c r="AN57" s="65"/>
      <c r="AO57" s="315"/>
      <c r="AP57" s="89"/>
      <c r="AQ57" s="316"/>
      <c r="AR57" s="317"/>
      <c r="AS57" s="318"/>
      <c r="AT57" s="318"/>
      <c r="AU57" s="319"/>
      <c r="AV57" s="89"/>
      <c r="AW57" s="316"/>
      <c r="AX57" s="317"/>
      <c r="AY57" s="318"/>
      <c r="AZ57" s="333"/>
      <c r="BA57" s="65"/>
      <c r="BB57" s="315"/>
      <c r="BC57" s="89"/>
      <c r="BD57" s="316"/>
      <c r="BE57" s="317"/>
      <c r="BF57" s="318"/>
      <c r="BG57" s="318"/>
      <c r="BH57" s="319"/>
      <c r="BI57" s="89"/>
      <c r="BJ57" s="316"/>
      <c r="BK57" s="317"/>
      <c r="BL57" s="318"/>
      <c r="BM57" s="333"/>
    </row>
    <row r="58" spans="1:65" ht="13.5" customHeight="1" x14ac:dyDescent="0.2">
      <c r="A58" s="313"/>
      <c r="B58" s="315">
        <v>5</v>
      </c>
      <c r="C58" s="89"/>
      <c r="D58" s="316"/>
      <c r="E58" s="317"/>
      <c r="F58" s="318"/>
      <c r="G58" s="318"/>
      <c r="H58" s="319">
        <v>5</v>
      </c>
      <c r="I58" s="89"/>
      <c r="J58" s="316"/>
      <c r="K58" s="317"/>
      <c r="L58" s="318"/>
      <c r="M58" s="333"/>
      <c r="N58" s="65"/>
      <c r="O58" s="315">
        <v>5</v>
      </c>
      <c r="P58" s="89"/>
      <c r="Q58" s="316"/>
      <c r="R58" s="317"/>
      <c r="S58" s="318"/>
      <c r="T58" s="318"/>
      <c r="U58" s="319">
        <v>5</v>
      </c>
      <c r="V58" s="89"/>
      <c r="W58" s="316"/>
      <c r="X58" s="317"/>
      <c r="Y58" s="318"/>
      <c r="Z58" s="333"/>
      <c r="AA58" s="65"/>
      <c r="AB58" s="315">
        <v>5</v>
      </c>
      <c r="AC58" s="89"/>
      <c r="AD58" s="316"/>
      <c r="AE58" s="317"/>
      <c r="AF58" s="318"/>
      <c r="AG58" s="318"/>
      <c r="AH58" s="319">
        <v>5</v>
      </c>
      <c r="AI58" s="89"/>
      <c r="AJ58" s="316"/>
      <c r="AK58" s="317"/>
      <c r="AL58" s="318"/>
      <c r="AM58" s="333"/>
      <c r="AN58" s="65"/>
      <c r="AO58" s="315">
        <v>5</v>
      </c>
      <c r="AP58" s="89"/>
      <c r="AQ58" s="316"/>
      <c r="AR58" s="317"/>
      <c r="AS58" s="318"/>
      <c r="AT58" s="318"/>
      <c r="AU58" s="319">
        <v>5</v>
      </c>
      <c r="AV58" s="89"/>
      <c r="AW58" s="316"/>
      <c r="AX58" s="317"/>
      <c r="AY58" s="318"/>
      <c r="AZ58" s="333"/>
      <c r="BA58" s="65"/>
      <c r="BB58" s="315">
        <v>5</v>
      </c>
      <c r="BC58" s="89"/>
      <c r="BD58" s="316"/>
      <c r="BE58" s="317"/>
      <c r="BF58" s="318"/>
      <c r="BG58" s="318"/>
      <c r="BH58" s="319">
        <v>5</v>
      </c>
      <c r="BI58" s="89"/>
      <c r="BJ58" s="316"/>
      <c r="BK58" s="317"/>
      <c r="BL58" s="318"/>
      <c r="BM58" s="333"/>
    </row>
    <row r="59" spans="1:65" ht="13.5" customHeight="1" x14ac:dyDescent="0.2">
      <c r="A59" s="313"/>
      <c r="B59" s="315"/>
      <c r="C59" s="89"/>
      <c r="D59" s="316"/>
      <c r="E59" s="317"/>
      <c r="F59" s="318"/>
      <c r="G59" s="318"/>
      <c r="H59" s="319"/>
      <c r="I59" s="89"/>
      <c r="J59" s="316"/>
      <c r="K59" s="317"/>
      <c r="L59" s="318"/>
      <c r="M59" s="333"/>
      <c r="N59" s="65"/>
      <c r="O59" s="315"/>
      <c r="P59" s="89"/>
      <c r="Q59" s="316"/>
      <c r="R59" s="317"/>
      <c r="S59" s="318"/>
      <c r="T59" s="318"/>
      <c r="U59" s="319"/>
      <c r="V59" s="89"/>
      <c r="W59" s="316"/>
      <c r="X59" s="317"/>
      <c r="Y59" s="318"/>
      <c r="Z59" s="333"/>
      <c r="AA59" s="65"/>
      <c r="AB59" s="315"/>
      <c r="AC59" s="89"/>
      <c r="AD59" s="316"/>
      <c r="AE59" s="317"/>
      <c r="AF59" s="318"/>
      <c r="AG59" s="318"/>
      <c r="AH59" s="319"/>
      <c r="AI59" s="89"/>
      <c r="AJ59" s="316"/>
      <c r="AK59" s="317"/>
      <c r="AL59" s="318"/>
      <c r="AM59" s="333"/>
      <c r="AN59" s="65"/>
      <c r="AO59" s="315"/>
      <c r="AP59" s="89"/>
      <c r="AQ59" s="316"/>
      <c r="AR59" s="317"/>
      <c r="AS59" s="318"/>
      <c r="AT59" s="318"/>
      <c r="AU59" s="319"/>
      <c r="AV59" s="89"/>
      <c r="AW59" s="316"/>
      <c r="AX59" s="317"/>
      <c r="AY59" s="318"/>
      <c r="AZ59" s="333"/>
      <c r="BA59" s="65"/>
      <c r="BB59" s="315"/>
      <c r="BC59" s="89"/>
      <c r="BD59" s="316"/>
      <c r="BE59" s="317"/>
      <c r="BF59" s="318"/>
      <c r="BG59" s="318"/>
      <c r="BH59" s="319"/>
      <c r="BI59" s="89"/>
      <c r="BJ59" s="316"/>
      <c r="BK59" s="317"/>
      <c r="BL59" s="318"/>
      <c r="BM59" s="333"/>
    </row>
    <row r="60" spans="1:65" ht="13.5" customHeight="1" x14ac:dyDescent="0.2">
      <c r="A60" s="313"/>
      <c r="B60" s="315">
        <v>6</v>
      </c>
      <c r="C60" s="89"/>
      <c r="D60" s="316"/>
      <c r="E60" s="317"/>
      <c r="F60" s="318"/>
      <c r="G60" s="318"/>
      <c r="H60" s="319">
        <v>6</v>
      </c>
      <c r="I60" s="89"/>
      <c r="J60" s="316"/>
      <c r="K60" s="317"/>
      <c r="L60" s="318"/>
      <c r="M60" s="333"/>
      <c r="N60" s="65"/>
      <c r="O60" s="315">
        <v>6</v>
      </c>
      <c r="P60" s="89"/>
      <c r="Q60" s="316"/>
      <c r="R60" s="317"/>
      <c r="S60" s="318"/>
      <c r="T60" s="318"/>
      <c r="U60" s="319">
        <v>6</v>
      </c>
      <c r="V60" s="89"/>
      <c r="W60" s="316"/>
      <c r="X60" s="317"/>
      <c r="Y60" s="318"/>
      <c r="Z60" s="333"/>
      <c r="AA60" s="65"/>
      <c r="AB60" s="315">
        <v>6</v>
      </c>
      <c r="AC60" s="89"/>
      <c r="AD60" s="316"/>
      <c r="AE60" s="317"/>
      <c r="AF60" s="318"/>
      <c r="AG60" s="318"/>
      <c r="AH60" s="319">
        <v>6</v>
      </c>
      <c r="AI60" s="89"/>
      <c r="AJ60" s="316"/>
      <c r="AK60" s="317"/>
      <c r="AL60" s="318"/>
      <c r="AM60" s="333"/>
      <c r="AN60" s="65"/>
      <c r="AO60" s="315">
        <v>6</v>
      </c>
      <c r="AP60" s="89"/>
      <c r="AQ60" s="316"/>
      <c r="AR60" s="317"/>
      <c r="AS60" s="318"/>
      <c r="AT60" s="318"/>
      <c r="AU60" s="319">
        <v>6</v>
      </c>
      <c r="AV60" s="89"/>
      <c r="AW60" s="316"/>
      <c r="AX60" s="317"/>
      <c r="AY60" s="318"/>
      <c r="AZ60" s="333"/>
      <c r="BA60" s="65"/>
      <c r="BB60" s="315">
        <v>6</v>
      </c>
      <c r="BC60" s="89"/>
      <c r="BD60" s="316"/>
      <c r="BE60" s="317"/>
      <c r="BF60" s="318"/>
      <c r="BG60" s="318"/>
      <c r="BH60" s="319">
        <v>6</v>
      </c>
      <c r="BI60" s="89"/>
      <c r="BJ60" s="316"/>
      <c r="BK60" s="317"/>
      <c r="BL60" s="318"/>
      <c r="BM60" s="333"/>
    </row>
    <row r="61" spans="1:65" ht="13.5" customHeight="1" thickBot="1" x14ac:dyDescent="0.25">
      <c r="A61" s="314"/>
      <c r="B61" s="315"/>
      <c r="C61" s="89"/>
      <c r="D61" s="316"/>
      <c r="E61" s="317"/>
      <c r="F61" s="318"/>
      <c r="G61" s="318"/>
      <c r="H61" s="319"/>
      <c r="I61" s="89"/>
      <c r="J61" s="316"/>
      <c r="K61" s="317"/>
      <c r="L61" s="318"/>
      <c r="M61" s="333"/>
      <c r="N61" s="65"/>
      <c r="O61" s="315"/>
      <c r="P61" s="89"/>
      <c r="Q61" s="316"/>
      <c r="R61" s="317"/>
      <c r="S61" s="318"/>
      <c r="T61" s="318"/>
      <c r="U61" s="319"/>
      <c r="V61" s="89"/>
      <c r="W61" s="316"/>
      <c r="X61" s="317"/>
      <c r="Y61" s="318"/>
      <c r="Z61" s="333"/>
      <c r="AA61" s="65"/>
      <c r="AB61" s="315"/>
      <c r="AC61" s="89"/>
      <c r="AD61" s="316"/>
      <c r="AE61" s="317"/>
      <c r="AF61" s="318"/>
      <c r="AG61" s="318"/>
      <c r="AH61" s="319"/>
      <c r="AI61" s="89"/>
      <c r="AJ61" s="316"/>
      <c r="AK61" s="317"/>
      <c r="AL61" s="318"/>
      <c r="AM61" s="333"/>
      <c r="AN61" s="65"/>
      <c r="AO61" s="315"/>
      <c r="AP61" s="89"/>
      <c r="AQ61" s="316"/>
      <c r="AR61" s="317"/>
      <c r="AS61" s="318"/>
      <c r="AT61" s="318"/>
      <c r="AU61" s="319"/>
      <c r="AV61" s="89"/>
      <c r="AW61" s="316"/>
      <c r="AX61" s="317"/>
      <c r="AY61" s="318"/>
      <c r="AZ61" s="333"/>
      <c r="BA61" s="65"/>
      <c r="BB61" s="315"/>
      <c r="BC61" s="89"/>
      <c r="BD61" s="316"/>
      <c r="BE61" s="317"/>
      <c r="BF61" s="318"/>
      <c r="BG61" s="318"/>
      <c r="BH61" s="319"/>
      <c r="BI61" s="89"/>
      <c r="BJ61" s="316"/>
      <c r="BK61" s="317"/>
      <c r="BL61" s="318"/>
      <c r="BM61" s="333"/>
    </row>
    <row r="62" spans="1:65" ht="13.5" customHeight="1" thickBot="1" x14ac:dyDescent="0.25">
      <c r="A62" s="90"/>
      <c r="B62" s="334" t="s">
        <v>52</v>
      </c>
      <c r="C62" s="335"/>
      <c r="D62" s="336" t="s">
        <v>53</v>
      </c>
      <c r="E62" s="335"/>
      <c r="F62" s="296"/>
      <c r="G62" s="297"/>
      <c r="H62" s="336" t="s">
        <v>52</v>
      </c>
      <c r="I62" s="335"/>
      <c r="J62" s="336" t="s">
        <v>53</v>
      </c>
      <c r="K62" s="335"/>
      <c r="L62" s="296"/>
      <c r="M62" s="299"/>
      <c r="N62" s="65"/>
      <c r="O62" s="334" t="s">
        <v>52</v>
      </c>
      <c r="P62" s="335"/>
      <c r="Q62" s="336" t="s">
        <v>53</v>
      </c>
      <c r="R62" s="335"/>
      <c r="S62" s="296"/>
      <c r="T62" s="297"/>
      <c r="U62" s="337" t="s">
        <v>52</v>
      </c>
      <c r="V62" s="338"/>
      <c r="W62" s="337" t="s">
        <v>53</v>
      </c>
      <c r="X62" s="338"/>
      <c r="Y62" s="296"/>
      <c r="Z62" s="299"/>
      <c r="AA62" s="65"/>
      <c r="AB62" s="358" t="s">
        <v>52</v>
      </c>
      <c r="AC62" s="338"/>
      <c r="AD62" s="337" t="s">
        <v>53</v>
      </c>
      <c r="AE62" s="338"/>
      <c r="AF62" s="296"/>
      <c r="AG62" s="297"/>
      <c r="AH62" s="337" t="s">
        <v>52</v>
      </c>
      <c r="AI62" s="338"/>
      <c r="AJ62" s="337" t="s">
        <v>53</v>
      </c>
      <c r="AK62" s="338"/>
      <c r="AL62" s="296"/>
      <c r="AM62" s="299"/>
      <c r="AN62" s="65"/>
      <c r="AO62" s="358" t="s">
        <v>52</v>
      </c>
      <c r="AP62" s="338"/>
      <c r="AQ62" s="337" t="s">
        <v>53</v>
      </c>
      <c r="AR62" s="338"/>
      <c r="AS62" s="296"/>
      <c r="AT62" s="297"/>
      <c r="AU62" s="337" t="s">
        <v>52</v>
      </c>
      <c r="AV62" s="338"/>
      <c r="AW62" s="337" t="s">
        <v>53</v>
      </c>
      <c r="AX62" s="338"/>
      <c r="AY62" s="296"/>
      <c r="AZ62" s="299"/>
      <c r="BA62" s="65"/>
      <c r="BB62" s="358" t="s">
        <v>52</v>
      </c>
      <c r="BC62" s="338"/>
      <c r="BD62" s="337" t="s">
        <v>53</v>
      </c>
      <c r="BE62" s="338"/>
      <c r="BF62" s="353"/>
      <c r="BG62" s="359"/>
      <c r="BH62" s="337" t="s">
        <v>52</v>
      </c>
      <c r="BI62" s="338"/>
      <c r="BJ62" s="337" t="s">
        <v>53</v>
      </c>
      <c r="BK62" s="338"/>
      <c r="BL62" s="353"/>
      <c r="BM62" s="354"/>
    </row>
    <row r="63" spans="1:65" ht="10.5" customHeight="1" thickBot="1" x14ac:dyDescent="0.25">
      <c r="A63" s="65"/>
      <c r="B63" s="14"/>
      <c r="C63" s="65"/>
      <c r="D63" s="14"/>
      <c r="E63" s="14"/>
      <c r="F63" s="91"/>
      <c r="G63" s="91"/>
      <c r="H63" s="14"/>
      <c r="I63" s="65"/>
      <c r="J63" s="14"/>
      <c r="K63" s="14"/>
      <c r="L63" s="91"/>
      <c r="M63" s="91"/>
      <c r="N63" s="65"/>
      <c r="O63" s="14"/>
      <c r="P63" s="65"/>
      <c r="Q63" s="14"/>
      <c r="R63" s="14"/>
      <c r="S63" s="91"/>
      <c r="T63" s="91"/>
      <c r="U63" s="14"/>
      <c r="V63" s="65"/>
      <c r="W63" s="14"/>
      <c r="X63" s="14"/>
      <c r="Y63" s="91"/>
      <c r="Z63" s="91"/>
      <c r="AA63" s="65"/>
      <c r="AB63" s="14"/>
      <c r="AC63" s="65"/>
      <c r="AD63" s="14"/>
      <c r="AE63" s="14"/>
      <c r="AF63" s="91"/>
      <c r="AG63" s="91"/>
      <c r="AH63" s="14"/>
      <c r="AI63" s="65"/>
      <c r="AJ63" s="14"/>
      <c r="AK63" s="14"/>
      <c r="AL63" s="91"/>
      <c r="AM63" s="91"/>
      <c r="AN63" s="65"/>
      <c r="AO63" s="14"/>
      <c r="AP63" s="65"/>
      <c r="AQ63" s="14"/>
      <c r="AR63" s="14"/>
      <c r="AS63" s="91"/>
      <c r="AT63" s="91"/>
      <c r="AU63" s="14"/>
      <c r="AV63" s="65"/>
      <c r="AW63" s="14"/>
      <c r="AX63" s="14"/>
      <c r="AY63" s="91"/>
      <c r="AZ63" s="91"/>
      <c r="BA63" s="65"/>
      <c r="BB63" s="14"/>
      <c r="BC63" s="65"/>
      <c r="BD63" s="14"/>
      <c r="BE63" s="14"/>
      <c r="BF63" s="91"/>
      <c r="BG63" s="91"/>
      <c r="BH63" s="14"/>
      <c r="BI63" s="65"/>
      <c r="BJ63" s="14"/>
      <c r="BK63" s="14"/>
      <c r="BL63" s="91"/>
      <c r="BM63" s="91"/>
    </row>
    <row r="64" spans="1:65" ht="15" customHeight="1" thickBot="1" x14ac:dyDescent="0.25">
      <c r="A64" s="65"/>
      <c r="B64" s="243" t="s">
        <v>54</v>
      </c>
      <c r="C64" s="355"/>
      <c r="D64" s="355"/>
      <c r="E64" s="355"/>
      <c r="F64" s="356" t="str">
        <f>O44</f>
        <v>SAVO B</v>
      </c>
      <c r="G64" s="356"/>
      <c r="H64" s="356"/>
      <c r="I64" s="356"/>
      <c r="J64" s="356"/>
      <c r="K64" s="357"/>
      <c r="L64" s="244" t="s">
        <v>55</v>
      </c>
      <c r="M64" s="244"/>
      <c r="N64" s="244"/>
      <c r="O64" s="244"/>
      <c r="P64" s="355"/>
      <c r="Q64" s="356" t="str">
        <f>AB44</f>
        <v>Lvi B</v>
      </c>
      <c r="R64" s="356"/>
      <c r="S64" s="356"/>
      <c r="T64" s="356"/>
      <c r="U64" s="356"/>
      <c r="V64" s="357"/>
      <c r="W64" s="294" t="s">
        <v>107</v>
      </c>
      <c r="X64" s="295"/>
      <c r="Y64" s="295"/>
      <c r="Z64" s="65"/>
      <c r="AA64" s="292" t="s">
        <v>111</v>
      </c>
      <c r="AB64" s="293"/>
      <c r="AC64" s="293"/>
      <c r="AD64" s="293"/>
      <c r="AE64" s="293"/>
      <c r="AF64" s="92" t="s">
        <v>65</v>
      </c>
      <c r="AG64" s="93" t="s">
        <v>66</v>
      </c>
      <c r="AH64" s="65"/>
      <c r="AI64" s="94" t="s">
        <v>56</v>
      </c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</row>
    <row r="65" spans="1:65" ht="15" customHeight="1" x14ac:dyDescent="0.2">
      <c r="A65" s="64"/>
      <c r="B65" s="339" t="s">
        <v>57</v>
      </c>
      <c r="C65" s="340"/>
      <c r="D65" s="340"/>
      <c r="E65" s="340"/>
      <c r="F65" s="340"/>
      <c r="G65" s="340"/>
      <c r="H65" s="340"/>
      <c r="I65" s="340"/>
      <c r="J65" s="341" t="s">
        <v>58</v>
      </c>
      <c r="K65" s="342"/>
      <c r="L65" s="343" t="s">
        <v>57</v>
      </c>
      <c r="M65" s="340"/>
      <c r="N65" s="340"/>
      <c r="O65" s="340"/>
      <c r="P65" s="340"/>
      <c r="Q65" s="340"/>
      <c r="R65" s="340"/>
      <c r="S65" s="340"/>
      <c r="T65" s="340"/>
      <c r="U65" s="341" t="s">
        <v>58</v>
      </c>
      <c r="V65" s="342"/>
      <c r="W65" s="95" t="s">
        <v>59</v>
      </c>
      <c r="X65" s="96" t="s">
        <v>108</v>
      </c>
      <c r="Y65" s="344" t="s">
        <v>109</v>
      </c>
      <c r="Z65" s="345"/>
      <c r="AA65" s="96" t="s">
        <v>60</v>
      </c>
      <c r="AB65" s="97" t="s">
        <v>61</v>
      </c>
      <c r="AC65" s="98" t="s">
        <v>62</v>
      </c>
      <c r="AD65" s="346" t="s">
        <v>63</v>
      </c>
      <c r="AE65" s="347"/>
      <c r="AF65" s="347"/>
      <c r="AG65" s="348"/>
      <c r="AH65" s="64"/>
      <c r="AI65" s="349"/>
      <c r="AJ65" s="349"/>
      <c r="AK65" s="349"/>
      <c r="AL65" s="349"/>
      <c r="AM65" s="349"/>
      <c r="AN65" s="349"/>
      <c r="AO65" s="349"/>
      <c r="AP65" s="349"/>
      <c r="AQ65" s="349"/>
      <c r="AR65" s="349"/>
      <c r="AS65" s="349"/>
      <c r="AT65" s="349"/>
      <c r="AU65" s="349"/>
      <c r="AV65" s="349"/>
      <c r="AW65" s="349"/>
      <c r="AX65" s="349"/>
      <c r="AY65" s="349"/>
      <c r="AZ65" s="349"/>
      <c r="BA65" s="349"/>
      <c r="BB65" s="64"/>
      <c r="BC65" s="350" t="s">
        <v>64</v>
      </c>
      <c r="BD65" s="351"/>
      <c r="BE65" s="351"/>
      <c r="BF65" s="351"/>
      <c r="BG65" s="351"/>
      <c r="BH65" s="351"/>
      <c r="BI65" s="351"/>
      <c r="BJ65" s="351"/>
      <c r="BK65" s="351"/>
      <c r="BL65" s="351"/>
      <c r="BM65" s="352"/>
    </row>
    <row r="66" spans="1:65" ht="15" customHeight="1" x14ac:dyDescent="0.2">
      <c r="A66" s="65"/>
      <c r="B66" s="368"/>
      <c r="C66" s="369"/>
      <c r="D66" s="369"/>
      <c r="E66" s="369"/>
      <c r="F66" s="369"/>
      <c r="G66" s="369"/>
      <c r="H66" s="369"/>
      <c r="I66" s="369"/>
      <c r="J66" s="362"/>
      <c r="K66" s="363"/>
      <c r="L66" s="403"/>
      <c r="M66" s="403"/>
      <c r="N66" s="403"/>
      <c r="O66" s="403"/>
      <c r="P66" s="403"/>
      <c r="Q66" s="403"/>
      <c r="R66" s="403"/>
      <c r="S66" s="403"/>
      <c r="T66" s="404"/>
      <c r="U66" s="401"/>
      <c r="V66" s="402"/>
      <c r="W66" s="99"/>
      <c r="X66" s="89"/>
      <c r="Y66" s="316"/>
      <c r="Z66" s="317"/>
      <c r="AA66" s="89"/>
      <c r="AB66" s="89"/>
      <c r="AC66" s="89"/>
      <c r="AD66" s="316"/>
      <c r="AE66" s="366"/>
      <c r="AF66" s="366"/>
      <c r="AG66" s="367"/>
      <c r="AH66" s="65"/>
      <c r="AI66" s="349"/>
      <c r="AJ66" s="349"/>
      <c r="AK66" s="349"/>
      <c r="AL66" s="349"/>
      <c r="AM66" s="349"/>
      <c r="AN66" s="349"/>
      <c r="AO66" s="349"/>
      <c r="AP66" s="349"/>
      <c r="AQ66" s="349"/>
      <c r="AR66" s="349"/>
      <c r="AS66" s="349"/>
      <c r="AT66" s="349"/>
      <c r="AU66" s="349"/>
      <c r="AV66" s="349"/>
      <c r="AW66" s="349"/>
      <c r="AX66" s="349"/>
      <c r="AY66" s="349"/>
      <c r="AZ66" s="349"/>
      <c r="BA66" s="349"/>
      <c r="BB66" s="65"/>
      <c r="BC66" s="372"/>
      <c r="BD66" s="349"/>
      <c r="BE66" s="343"/>
      <c r="BF66" s="360" t="s">
        <v>65</v>
      </c>
      <c r="BG66" s="349"/>
      <c r="BH66" s="343"/>
      <c r="BI66" s="360" t="s">
        <v>66</v>
      </c>
      <c r="BJ66" s="343"/>
      <c r="BK66" s="360" t="s">
        <v>67</v>
      </c>
      <c r="BL66" s="349"/>
      <c r="BM66" s="361"/>
    </row>
    <row r="67" spans="1:65" ht="15" customHeight="1" x14ac:dyDescent="0.2">
      <c r="A67" s="65"/>
      <c r="B67" s="254"/>
      <c r="C67" s="255"/>
      <c r="D67" s="255"/>
      <c r="E67" s="255"/>
      <c r="F67" s="255"/>
      <c r="G67" s="255"/>
      <c r="H67" s="255"/>
      <c r="I67" s="255"/>
      <c r="J67" s="362"/>
      <c r="K67" s="363"/>
      <c r="L67" s="399"/>
      <c r="M67" s="399"/>
      <c r="N67" s="399"/>
      <c r="O67" s="399"/>
      <c r="P67" s="399"/>
      <c r="Q67" s="399"/>
      <c r="R67" s="399"/>
      <c r="S67" s="399"/>
      <c r="T67" s="400"/>
      <c r="U67" s="401"/>
      <c r="V67" s="402"/>
      <c r="W67" s="99"/>
      <c r="X67" s="89"/>
      <c r="Y67" s="316"/>
      <c r="Z67" s="317"/>
      <c r="AA67" s="89"/>
      <c r="AB67" s="89"/>
      <c r="AC67" s="89"/>
      <c r="AD67" s="316"/>
      <c r="AE67" s="366"/>
      <c r="AF67" s="366"/>
      <c r="AG67" s="367"/>
      <c r="AH67" s="65"/>
      <c r="AI67" s="349"/>
      <c r="AJ67" s="349"/>
      <c r="AK67" s="349"/>
      <c r="AL67" s="349"/>
      <c r="AM67" s="349"/>
      <c r="AN67" s="349"/>
      <c r="AO67" s="349"/>
      <c r="AP67" s="349"/>
      <c r="AQ67" s="349"/>
      <c r="AR67" s="349"/>
      <c r="AS67" s="349"/>
      <c r="AT67" s="349"/>
      <c r="AU67" s="349"/>
      <c r="AV67" s="349"/>
      <c r="AW67" s="349"/>
      <c r="AX67" s="349"/>
      <c r="AY67" s="349"/>
      <c r="AZ67" s="349"/>
      <c r="BA67" s="349"/>
      <c r="BB67" s="65"/>
      <c r="BC67" s="327" t="s">
        <v>41</v>
      </c>
      <c r="BD67" s="302"/>
      <c r="BE67" s="303"/>
      <c r="BF67" s="100"/>
      <c r="BG67" s="101"/>
      <c r="BH67" s="102"/>
      <c r="BI67" s="100"/>
      <c r="BJ67" s="102"/>
      <c r="BK67" s="100"/>
      <c r="BL67" s="101"/>
      <c r="BM67" s="103"/>
    </row>
    <row r="68" spans="1:65" ht="15" customHeight="1" x14ac:dyDescent="0.2">
      <c r="A68" s="65"/>
      <c r="B68" s="254"/>
      <c r="C68" s="255"/>
      <c r="D68" s="255"/>
      <c r="E68" s="255"/>
      <c r="F68" s="255"/>
      <c r="G68" s="255"/>
      <c r="H68" s="255"/>
      <c r="I68" s="255"/>
      <c r="J68" s="362"/>
      <c r="K68" s="363"/>
      <c r="L68" s="399"/>
      <c r="M68" s="399"/>
      <c r="N68" s="399"/>
      <c r="O68" s="399"/>
      <c r="P68" s="399"/>
      <c r="Q68" s="399"/>
      <c r="R68" s="399"/>
      <c r="S68" s="399"/>
      <c r="T68" s="400"/>
      <c r="U68" s="401"/>
      <c r="V68" s="402"/>
      <c r="W68" s="99"/>
      <c r="X68" s="89"/>
      <c r="Y68" s="316"/>
      <c r="Z68" s="317"/>
      <c r="AA68" s="89"/>
      <c r="AB68" s="89"/>
      <c r="AC68" s="89"/>
      <c r="AD68" s="316"/>
      <c r="AE68" s="366"/>
      <c r="AF68" s="366"/>
      <c r="AG68" s="367"/>
      <c r="AH68" s="65"/>
      <c r="AI68" s="349"/>
      <c r="AJ68" s="349"/>
      <c r="AK68" s="349"/>
      <c r="AL68" s="349"/>
      <c r="AM68" s="349"/>
      <c r="AN68" s="349"/>
      <c r="AO68" s="349"/>
      <c r="AP68" s="349"/>
      <c r="AQ68" s="349"/>
      <c r="AR68" s="349"/>
      <c r="AS68" s="349"/>
      <c r="AT68" s="349"/>
      <c r="AU68" s="349"/>
      <c r="AV68" s="349"/>
      <c r="AW68" s="349"/>
      <c r="AX68" s="349"/>
      <c r="AY68" s="349"/>
      <c r="AZ68" s="349"/>
      <c r="BA68" s="349"/>
      <c r="BB68" s="65"/>
      <c r="BC68" s="327" t="s">
        <v>42</v>
      </c>
      <c r="BD68" s="302"/>
      <c r="BE68" s="303"/>
      <c r="BF68" s="88"/>
      <c r="BG68" s="86"/>
      <c r="BH68" s="87"/>
      <c r="BI68" s="88"/>
      <c r="BJ68" s="87"/>
      <c r="BK68" s="100"/>
      <c r="BL68" s="101"/>
      <c r="BM68" s="103"/>
    </row>
    <row r="69" spans="1:65" ht="15" customHeight="1" x14ac:dyDescent="0.2">
      <c r="A69" s="65"/>
      <c r="B69" s="373"/>
      <c r="C69" s="364"/>
      <c r="D69" s="364"/>
      <c r="E69" s="364"/>
      <c r="F69" s="364"/>
      <c r="G69" s="364"/>
      <c r="H69" s="364"/>
      <c r="I69" s="365"/>
      <c r="J69" s="362"/>
      <c r="K69" s="363"/>
      <c r="L69" s="399"/>
      <c r="M69" s="399"/>
      <c r="N69" s="399"/>
      <c r="O69" s="399"/>
      <c r="P69" s="399"/>
      <c r="Q69" s="399"/>
      <c r="R69" s="399"/>
      <c r="S69" s="399"/>
      <c r="T69" s="400"/>
      <c r="U69" s="401"/>
      <c r="V69" s="402"/>
      <c r="W69" s="99"/>
      <c r="X69" s="89"/>
      <c r="Y69" s="316"/>
      <c r="Z69" s="317"/>
      <c r="AA69" s="89"/>
      <c r="AB69" s="89"/>
      <c r="AC69" s="89"/>
      <c r="AD69" s="316"/>
      <c r="AE69" s="366"/>
      <c r="AF69" s="366"/>
      <c r="AG69" s="367"/>
      <c r="AH69" s="65"/>
      <c r="AI69" s="349"/>
      <c r="AJ69" s="349"/>
      <c r="AK69" s="349"/>
      <c r="AL69" s="349"/>
      <c r="AM69" s="349"/>
      <c r="AN69" s="349"/>
      <c r="AO69" s="349"/>
      <c r="AP69" s="349"/>
      <c r="AQ69" s="349"/>
      <c r="AR69" s="349"/>
      <c r="AS69" s="349"/>
      <c r="AT69" s="349"/>
      <c r="AU69" s="349"/>
      <c r="AV69" s="349"/>
      <c r="AW69" s="349"/>
      <c r="AX69" s="349"/>
      <c r="AY69" s="349"/>
      <c r="AZ69" s="349"/>
      <c r="BA69" s="349"/>
      <c r="BB69" s="65"/>
      <c r="BC69" s="327" t="s">
        <v>43</v>
      </c>
      <c r="BD69" s="302"/>
      <c r="BE69" s="303"/>
      <c r="BF69" s="88"/>
      <c r="BG69" s="86"/>
      <c r="BH69" s="87"/>
      <c r="BI69" s="88"/>
      <c r="BJ69" s="87"/>
      <c r="BK69" s="100"/>
      <c r="BL69" s="101"/>
      <c r="BM69" s="103"/>
    </row>
    <row r="70" spans="1:65" ht="15" customHeight="1" x14ac:dyDescent="0.2">
      <c r="A70" s="65"/>
      <c r="B70" s="254"/>
      <c r="C70" s="255"/>
      <c r="D70" s="255"/>
      <c r="E70" s="255"/>
      <c r="F70" s="255"/>
      <c r="G70" s="255"/>
      <c r="H70" s="255"/>
      <c r="I70" s="255"/>
      <c r="J70" s="362"/>
      <c r="K70" s="363"/>
      <c r="L70" s="405" t="s">
        <v>113</v>
      </c>
      <c r="M70" s="406"/>
      <c r="N70" s="406"/>
      <c r="O70" s="406"/>
      <c r="P70" s="406"/>
      <c r="Q70" s="406"/>
      <c r="R70" s="406"/>
      <c r="S70" s="406"/>
      <c r="T70" s="407"/>
      <c r="U70" s="401"/>
      <c r="V70" s="402"/>
      <c r="W70" s="99"/>
      <c r="X70" s="89"/>
      <c r="Y70" s="316"/>
      <c r="Z70" s="317"/>
      <c r="AA70" s="89"/>
      <c r="AB70" s="89"/>
      <c r="AC70" s="89"/>
      <c r="AD70" s="316"/>
      <c r="AE70" s="366"/>
      <c r="AF70" s="366"/>
      <c r="AG70" s="367"/>
      <c r="AH70" s="65"/>
      <c r="AI70" s="349"/>
      <c r="AJ70" s="349"/>
      <c r="AK70" s="349"/>
      <c r="AL70" s="349"/>
      <c r="AM70" s="349"/>
      <c r="AN70" s="349"/>
      <c r="AO70" s="349"/>
      <c r="AP70" s="349"/>
      <c r="AQ70" s="349"/>
      <c r="AR70" s="349"/>
      <c r="AS70" s="349"/>
      <c r="AT70" s="349"/>
      <c r="AU70" s="349"/>
      <c r="AV70" s="349"/>
      <c r="AW70" s="349"/>
      <c r="AX70" s="349"/>
      <c r="AY70" s="349"/>
      <c r="AZ70" s="349"/>
      <c r="BA70" s="349"/>
      <c r="BB70" s="65"/>
      <c r="BC70" s="327" t="s">
        <v>44</v>
      </c>
      <c r="BD70" s="302"/>
      <c r="BE70" s="303"/>
      <c r="BF70" s="88"/>
      <c r="BG70" s="86"/>
      <c r="BH70" s="87"/>
      <c r="BI70" s="88"/>
      <c r="BJ70" s="87"/>
      <c r="BK70" s="100"/>
      <c r="BL70" s="101"/>
      <c r="BM70" s="103"/>
    </row>
    <row r="71" spans="1:65" ht="15" customHeight="1" x14ac:dyDescent="0.2">
      <c r="A71" s="65"/>
      <c r="B71" s="254"/>
      <c r="C71" s="255"/>
      <c r="D71" s="255"/>
      <c r="E71" s="255"/>
      <c r="F71" s="255"/>
      <c r="G71" s="255"/>
      <c r="H71" s="255"/>
      <c r="I71" s="255"/>
      <c r="J71" s="362"/>
      <c r="K71" s="363"/>
      <c r="L71" s="399"/>
      <c r="M71" s="399"/>
      <c r="N71" s="399"/>
      <c r="O71" s="399"/>
      <c r="P71" s="399"/>
      <c r="Q71" s="399"/>
      <c r="R71" s="399"/>
      <c r="S71" s="399"/>
      <c r="T71" s="400"/>
      <c r="U71" s="401"/>
      <c r="V71" s="402"/>
      <c r="W71" s="99"/>
      <c r="X71" s="89"/>
      <c r="Y71" s="316"/>
      <c r="Z71" s="317"/>
      <c r="AA71" s="89"/>
      <c r="AB71" s="89"/>
      <c r="AC71" s="89"/>
      <c r="AD71" s="316"/>
      <c r="AE71" s="366"/>
      <c r="AF71" s="366"/>
      <c r="AG71" s="367"/>
      <c r="AH71" s="65"/>
      <c r="AI71" s="349"/>
      <c r="AJ71" s="349"/>
      <c r="AK71" s="349"/>
      <c r="AL71" s="349"/>
      <c r="AM71" s="349"/>
      <c r="AN71" s="349"/>
      <c r="AO71" s="349"/>
      <c r="AP71" s="349"/>
      <c r="AQ71" s="349"/>
      <c r="AR71" s="349"/>
      <c r="AS71" s="349"/>
      <c r="AT71" s="349"/>
      <c r="AU71" s="349"/>
      <c r="AV71" s="349"/>
      <c r="AW71" s="349"/>
      <c r="AX71" s="349"/>
      <c r="AY71" s="349"/>
      <c r="AZ71" s="349"/>
      <c r="BA71" s="349"/>
      <c r="BB71" s="65"/>
      <c r="BC71" s="327" t="s">
        <v>45</v>
      </c>
      <c r="BD71" s="302"/>
      <c r="BE71" s="303"/>
      <c r="BF71" s="88"/>
      <c r="BG71" s="86"/>
      <c r="BH71" s="87"/>
      <c r="BI71" s="88"/>
      <c r="BJ71" s="87"/>
      <c r="BK71" s="100"/>
      <c r="BL71" s="101"/>
      <c r="BM71" s="103"/>
    </row>
    <row r="72" spans="1:65" ht="15" customHeight="1" x14ac:dyDescent="0.2">
      <c r="A72" s="65"/>
      <c r="B72" s="374"/>
      <c r="C72" s="375"/>
      <c r="D72" s="375"/>
      <c r="E72" s="375"/>
      <c r="F72" s="375"/>
      <c r="G72" s="375"/>
      <c r="H72" s="375"/>
      <c r="I72" s="375"/>
      <c r="J72" s="362"/>
      <c r="K72" s="363"/>
      <c r="L72" s="399"/>
      <c r="M72" s="399"/>
      <c r="N72" s="399"/>
      <c r="O72" s="399"/>
      <c r="P72" s="399"/>
      <c r="Q72" s="399"/>
      <c r="R72" s="399"/>
      <c r="S72" s="399"/>
      <c r="T72" s="400"/>
      <c r="U72" s="401"/>
      <c r="V72" s="402"/>
      <c r="W72" s="99"/>
      <c r="X72" s="89"/>
      <c r="Y72" s="316"/>
      <c r="Z72" s="317"/>
      <c r="AA72" s="89"/>
      <c r="AB72" s="89"/>
      <c r="AC72" s="89"/>
      <c r="AD72" s="316"/>
      <c r="AE72" s="366"/>
      <c r="AF72" s="366"/>
      <c r="AG72" s="367"/>
      <c r="AH72" s="65"/>
      <c r="AI72" s="349"/>
      <c r="AJ72" s="349"/>
      <c r="AK72" s="349"/>
      <c r="AL72" s="349"/>
      <c r="AM72" s="349"/>
      <c r="AN72" s="349"/>
      <c r="AO72" s="349"/>
      <c r="AP72" s="349"/>
      <c r="AQ72" s="349"/>
      <c r="AR72" s="349"/>
      <c r="AS72" s="349"/>
      <c r="AT72" s="349"/>
      <c r="AU72" s="349"/>
      <c r="AV72" s="349"/>
      <c r="AW72" s="349"/>
      <c r="AX72" s="349"/>
      <c r="AY72" s="349"/>
      <c r="AZ72" s="349"/>
      <c r="BA72" s="349"/>
      <c r="BB72" s="65"/>
      <c r="BC72" s="327" t="s">
        <v>68</v>
      </c>
      <c r="BD72" s="302"/>
      <c r="BE72" s="303"/>
      <c r="BF72" s="88"/>
      <c r="BG72" s="86"/>
      <c r="BH72" s="87"/>
      <c r="BI72" s="88"/>
      <c r="BJ72" s="87"/>
      <c r="BK72" s="100"/>
      <c r="BL72" s="101"/>
      <c r="BM72" s="103"/>
    </row>
    <row r="73" spans="1:65" ht="15" customHeight="1" x14ac:dyDescent="0.2">
      <c r="A73" s="65"/>
      <c r="B73" s="254"/>
      <c r="C73" s="255"/>
      <c r="D73" s="255"/>
      <c r="E73" s="255"/>
      <c r="F73" s="255"/>
      <c r="G73" s="255"/>
      <c r="H73" s="255"/>
      <c r="I73" s="255"/>
      <c r="J73" s="362"/>
      <c r="K73" s="363"/>
      <c r="L73" s="399"/>
      <c r="M73" s="399"/>
      <c r="N73" s="399"/>
      <c r="O73" s="399"/>
      <c r="P73" s="399"/>
      <c r="Q73" s="399"/>
      <c r="R73" s="399"/>
      <c r="S73" s="399"/>
      <c r="T73" s="400"/>
      <c r="U73" s="401"/>
      <c r="V73" s="402"/>
      <c r="W73" s="99"/>
      <c r="X73" s="89"/>
      <c r="Y73" s="316"/>
      <c r="Z73" s="317"/>
      <c r="AA73" s="89"/>
      <c r="AB73" s="89"/>
      <c r="AC73" s="89"/>
      <c r="AD73" s="316"/>
      <c r="AE73" s="366"/>
      <c r="AF73" s="366"/>
      <c r="AG73" s="367"/>
      <c r="AH73" s="65"/>
      <c r="AI73" s="349"/>
      <c r="AJ73" s="349"/>
      <c r="AK73" s="349"/>
      <c r="AL73" s="349"/>
      <c r="AM73" s="349"/>
      <c r="AN73" s="349"/>
      <c r="AO73" s="349"/>
      <c r="AP73" s="349"/>
      <c r="AQ73" s="349"/>
      <c r="AR73" s="349"/>
      <c r="AS73" s="349"/>
      <c r="AT73" s="349"/>
      <c r="AU73" s="349"/>
      <c r="AV73" s="349"/>
      <c r="AW73" s="349"/>
      <c r="AX73" s="349"/>
      <c r="AY73" s="349"/>
      <c r="AZ73" s="349"/>
      <c r="BA73" s="349"/>
      <c r="BB73" s="65"/>
      <c r="BC73" s="327" t="s">
        <v>69</v>
      </c>
      <c r="BD73" s="302"/>
      <c r="BE73" s="302"/>
      <c r="BF73" s="302"/>
      <c r="BG73" s="302"/>
      <c r="BH73" s="302"/>
      <c r="BI73" s="302"/>
      <c r="BJ73" s="302"/>
      <c r="BK73" s="379" t="s">
        <v>70</v>
      </c>
      <c r="BL73" s="379"/>
      <c r="BM73" s="380"/>
    </row>
    <row r="74" spans="1:65" ht="15" customHeight="1" x14ac:dyDescent="0.2">
      <c r="A74" s="65"/>
      <c r="B74" s="374"/>
      <c r="C74" s="375"/>
      <c r="D74" s="375"/>
      <c r="E74" s="375"/>
      <c r="F74" s="375"/>
      <c r="G74" s="375"/>
      <c r="H74" s="375"/>
      <c r="I74" s="375"/>
      <c r="J74" s="362"/>
      <c r="K74" s="363"/>
      <c r="L74" s="399"/>
      <c r="M74" s="399"/>
      <c r="N74" s="399"/>
      <c r="O74" s="399"/>
      <c r="P74" s="399"/>
      <c r="Q74" s="399"/>
      <c r="R74" s="399"/>
      <c r="S74" s="399"/>
      <c r="T74" s="400"/>
      <c r="U74" s="401"/>
      <c r="V74" s="402"/>
      <c r="W74" s="99"/>
      <c r="X74" s="89"/>
      <c r="Y74" s="316"/>
      <c r="Z74" s="317"/>
      <c r="AA74" s="89"/>
      <c r="AB74" s="89"/>
      <c r="AC74" s="89"/>
      <c r="AD74" s="316"/>
      <c r="AE74" s="366"/>
      <c r="AF74" s="366"/>
      <c r="AG74" s="367"/>
      <c r="AH74" s="65"/>
      <c r="AI74" s="349"/>
      <c r="AJ74" s="349"/>
      <c r="AK74" s="349"/>
      <c r="AL74" s="349"/>
      <c r="AM74" s="349"/>
      <c r="AN74" s="349"/>
      <c r="AO74" s="349"/>
      <c r="AP74" s="349"/>
      <c r="AQ74" s="349"/>
      <c r="AR74" s="349"/>
      <c r="AS74" s="349"/>
      <c r="AT74" s="349"/>
      <c r="AU74" s="349"/>
      <c r="AV74" s="349"/>
      <c r="AW74" s="349"/>
      <c r="AX74" s="349"/>
      <c r="AY74" s="349"/>
      <c r="AZ74" s="349"/>
      <c r="BA74" s="349"/>
      <c r="BB74" s="65"/>
      <c r="BC74" s="381"/>
      <c r="BD74" s="382"/>
      <c r="BE74" s="382"/>
      <c r="BF74" s="382"/>
      <c r="BG74" s="382"/>
      <c r="BH74" s="382"/>
      <c r="BI74" s="382"/>
      <c r="BJ74" s="382"/>
      <c r="BK74" s="383" t="s">
        <v>71</v>
      </c>
      <c r="BL74" s="383"/>
      <c r="BM74" s="384"/>
    </row>
    <row r="75" spans="1:65" ht="15" customHeight="1" thickBot="1" x14ac:dyDescent="0.25">
      <c r="A75" s="65"/>
      <c r="B75" s="254"/>
      <c r="C75" s="255"/>
      <c r="D75" s="255"/>
      <c r="E75" s="255"/>
      <c r="F75" s="255"/>
      <c r="G75" s="255"/>
      <c r="H75" s="255"/>
      <c r="I75" s="255"/>
      <c r="J75" s="362"/>
      <c r="K75" s="363"/>
      <c r="L75" s="399"/>
      <c r="M75" s="399"/>
      <c r="N75" s="399"/>
      <c r="O75" s="399"/>
      <c r="P75" s="399"/>
      <c r="Q75" s="399"/>
      <c r="R75" s="399"/>
      <c r="S75" s="399"/>
      <c r="T75" s="400"/>
      <c r="U75" s="401"/>
      <c r="V75" s="402"/>
      <c r="W75" s="104"/>
      <c r="X75" s="105"/>
      <c r="Y75" s="296"/>
      <c r="Z75" s="297"/>
      <c r="AA75" s="105"/>
      <c r="AB75" s="105"/>
      <c r="AC75" s="105"/>
      <c r="AD75" s="296"/>
      <c r="AE75" s="298"/>
      <c r="AF75" s="298"/>
      <c r="AG75" s="299"/>
      <c r="AH75" s="65"/>
      <c r="AI75" s="349"/>
      <c r="AJ75" s="349"/>
      <c r="AK75" s="349"/>
      <c r="AL75" s="349"/>
      <c r="AM75" s="349"/>
      <c r="AN75" s="349"/>
      <c r="AO75" s="349"/>
      <c r="AP75" s="349"/>
      <c r="AQ75" s="349"/>
      <c r="AR75" s="349"/>
      <c r="AS75" s="349"/>
      <c r="AT75" s="349"/>
      <c r="AU75" s="349"/>
      <c r="AV75" s="349"/>
      <c r="AW75" s="349"/>
      <c r="AX75" s="349"/>
      <c r="AY75" s="349"/>
      <c r="AZ75" s="349"/>
      <c r="BA75" s="349"/>
      <c r="BB75" s="65"/>
      <c r="BC75" s="376" t="s">
        <v>72</v>
      </c>
      <c r="BD75" s="377"/>
      <c r="BE75" s="377"/>
      <c r="BF75" s="377"/>
      <c r="BG75" s="377"/>
      <c r="BH75" s="377"/>
      <c r="BI75" s="377"/>
      <c r="BJ75" s="377"/>
      <c r="BK75" s="377"/>
      <c r="BL75" s="377"/>
      <c r="BM75" s="378"/>
    </row>
    <row r="76" spans="1:65" ht="15" customHeight="1" x14ac:dyDescent="0.2">
      <c r="A76" s="65"/>
      <c r="B76" s="254"/>
      <c r="C76" s="255"/>
      <c r="D76" s="255"/>
      <c r="E76" s="255"/>
      <c r="F76" s="255"/>
      <c r="G76" s="255"/>
      <c r="H76" s="255"/>
      <c r="I76" s="255"/>
      <c r="J76" s="362"/>
      <c r="K76" s="363"/>
      <c r="L76" s="399"/>
      <c r="M76" s="399"/>
      <c r="N76" s="399"/>
      <c r="O76" s="399"/>
      <c r="P76" s="399"/>
      <c r="Q76" s="399"/>
      <c r="R76" s="399"/>
      <c r="S76" s="399"/>
      <c r="T76" s="400"/>
      <c r="U76" s="401"/>
      <c r="V76" s="402"/>
      <c r="W76" s="259" t="s">
        <v>110</v>
      </c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65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65"/>
      <c r="BC76" s="107"/>
      <c r="BD76" s="108"/>
      <c r="BE76" s="108"/>
      <c r="BF76" s="108"/>
      <c r="BG76" s="108"/>
      <c r="BH76" s="108"/>
      <c r="BI76" s="108"/>
      <c r="BJ76" s="108"/>
      <c r="BK76" s="108"/>
      <c r="BL76" s="108"/>
      <c r="BM76" s="109"/>
    </row>
    <row r="77" spans="1:65" ht="15" customHeight="1" thickBot="1" x14ac:dyDescent="0.25">
      <c r="A77" s="65"/>
      <c r="B77" s="254"/>
      <c r="C77" s="255"/>
      <c r="D77" s="255"/>
      <c r="E77" s="255"/>
      <c r="F77" s="255"/>
      <c r="G77" s="255"/>
      <c r="H77" s="255"/>
      <c r="I77" s="255"/>
      <c r="J77" s="362"/>
      <c r="K77" s="363"/>
      <c r="L77" s="399"/>
      <c r="M77" s="399"/>
      <c r="N77" s="399"/>
      <c r="O77" s="399"/>
      <c r="P77" s="399"/>
      <c r="Q77" s="399"/>
      <c r="R77" s="399"/>
      <c r="S77" s="399"/>
      <c r="T77" s="400"/>
      <c r="U77" s="401"/>
      <c r="V77" s="402"/>
      <c r="W77" s="261"/>
      <c r="X77" s="262"/>
      <c r="Y77" s="262"/>
      <c r="Z77" s="262"/>
      <c r="AA77" s="262"/>
      <c r="AB77" s="262"/>
      <c r="AC77" s="262"/>
      <c r="AD77" s="262"/>
      <c r="AE77" s="262"/>
      <c r="AF77" s="262"/>
      <c r="AG77" s="262"/>
      <c r="AH77" s="65"/>
      <c r="AI77" s="265"/>
      <c r="AJ77" s="265"/>
      <c r="AK77" s="265"/>
      <c r="AL77" s="265"/>
      <c r="AM77" s="265"/>
      <c r="AN77" s="265"/>
      <c r="AO77" s="265"/>
      <c r="AP77" s="265"/>
      <c r="AQ77" s="265"/>
      <c r="AR77" s="265"/>
      <c r="AS77" s="265"/>
      <c r="AT77" s="265"/>
      <c r="AU77" s="265"/>
      <c r="AV77" s="265"/>
      <c r="AW77" s="265"/>
      <c r="AX77" s="265"/>
      <c r="AY77" s="265"/>
      <c r="AZ77" s="265"/>
      <c r="BA77" s="265"/>
      <c r="BB77" s="65"/>
      <c r="BC77" s="240" t="s">
        <v>73</v>
      </c>
      <c r="BD77" s="241"/>
      <c r="BE77" s="241"/>
      <c r="BF77" s="241"/>
      <c r="BG77" s="241"/>
      <c r="BH77" s="241"/>
      <c r="BI77" s="241"/>
      <c r="BJ77" s="241"/>
      <c r="BK77" s="241"/>
      <c r="BL77" s="241"/>
      <c r="BM77" s="242"/>
    </row>
    <row r="78" spans="1:65" ht="15" customHeight="1" x14ac:dyDescent="0.2">
      <c r="A78" s="65"/>
      <c r="B78" s="251" t="s">
        <v>75</v>
      </c>
      <c r="C78" s="252"/>
      <c r="D78" s="253"/>
      <c r="E78" s="253"/>
      <c r="F78" s="253"/>
      <c r="G78" s="253"/>
      <c r="H78" s="253"/>
      <c r="I78" s="253"/>
      <c r="J78" s="394"/>
      <c r="K78" s="395"/>
      <c r="L78" s="251" t="s">
        <v>75</v>
      </c>
      <c r="M78" s="252"/>
      <c r="N78" s="408"/>
      <c r="O78" s="408"/>
      <c r="P78" s="408"/>
      <c r="Q78" s="408"/>
      <c r="R78" s="408"/>
      <c r="S78" s="408"/>
      <c r="T78" s="408"/>
      <c r="U78" s="409"/>
      <c r="V78" s="410"/>
      <c r="W78" s="261"/>
      <c r="X78" s="262"/>
      <c r="Y78" s="262"/>
      <c r="Z78" s="262"/>
      <c r="AA78" s="262"/>
      <c r="AB78" s="262"/>
      <c r="AC78" s="262"/>
      <c r="AD78" s="262"/>
      <c r="AE78" s="262"/>
      <c r="AF78" s="262"/>
      <c r="AG78" s="262"/>
      <c r="AH78" s="65"/>
      <c r="AI78" s="243" t="s">
        <v>74</v>
      </c>
      <c r="AJ78" s="244"/>
      <c r="AK78" s="244"/>
      <c r="AL78" s="244"/>
      <c r="AM78" s="244"/>
      <c r="AN78" s="244"/>
      <c r="AO78" s="244"/>
      <c r="AP78" s="244"/>
      <c r="AQ78" s="244"/>
      <c r="AR78" s="244"/>
      <c r="AS78" s="244"/>
      <c r="AT78" s="244"/>
      <c r="AU78" s="244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110"/>
    </row>
    <row r="79" spans="1:65" ht="15" customHeight="1" thickBot="1" x14ac:dyDescent="0.25">
      <c r="A79" s="65"/>
      <c r="B79" s="245" t="s">
        <v>75</v>
      </c>
      <c r="C79" s="246"/>
      <c r="D79" s="247"/>
      <c r="E79" s="247"/>
      <c r="F79" s="247"/>
      <c r="G79" s="247"/>
      <c r="H79" s="247"/>
      <c r="I79" s="247"/>
      <c r="J79" s="248"/>
      <c r="K79" s="249"/>
      <c r="L79" s="245" t="s">
        <v>75</v>
      </c>
      <c r="M79" s="246"/>
      <c r="N79" s="300"/>
      <c r="O79" s="300"/>
      <c r="P79" s="300"/>
      <c r="Q79" s="300"/>
      <c r="R79" s="300"/>
      <c r="S79" s="300"/>
      <c r="T79" s="300"/>
      <c r="U79" s="307"/>
      <c r="V79" s="308"/>
      <c r="W79" s="261"/>
      <c r="X79" s="262"/>
      <c r="Y79" s="262"/>
      <c r="Z79" s="262"/>
      <c r="AA79" s="262"/>
      <c r="AB79" s="262"/>
      <c r="AC79" s="262"/>
      <c r="AD79" s="262"/>
      <c r="AE79" s="262"/>
      <c r="AF79" s="262"/>
      <c r="AG79" s="262"/>
      <c r="AH79" s="65"/>
      <c r="AI79" s="266" t="s">
        <v>76</v>
      </c>
      <c r="AJ79" s="267"/>
      <c r="AK79" s="267"/>
      <c r="AL79" s="267"/>
      <c r="AM79" s="267"/>
      <c r="AN79" s="268"/>
      <c r="AO79" s="111"/>
      <c r="AP79" s="111"/>
      <c r="AQ79" s="111"/>
      <c r="AR79" s="111"/>
      <c r="AS79" s="111"/>
      <c r="AT79" s="111"/>
      <c r="AU79" s="112"/>
      <c r="AV79" s="301" t="s">
        <v>77</v>
      </c>
      <c r="AW79" s="302"/>
      <c r="AX79" s="302"/>
      <c r="AY79" s="302"/>
      <c r="AZ79" s="302"/>
      <c r="BA79" s="303"/>
      <c r="BB79" s="100"/>
      <c r="BC79" s="101"/>
      <c r="BD79" s="101"/>
      <c r="BE79" s="101"/>
      <c r="BF79" s="101"/>
      <c r="BG79" s="102"/>
      <c r="BH79" s="100"/>
      <c r="BI79" s="101"/>
      <c r="BJ79" s="101"/>
      <c r="BK79" s="101"/>
      <c r="BL79" s="101"/>
      <c r="BM79" s="103"/>
    </row>
    <row r="80" spans="1:65" ht="15" customHeight="1" x14ac:dyDescent="0.2">
      <c r="A80" s="65"/>
      <c r="B80" s="113" t="s">
        <v>78</v>
      </c>
      <c r="C80" s="114"/>
      <c r="D80" s="385"/>
      <c r="E80" s="386"/>
      <c r="F80" s="386"/>
      <c r="G80" s="386"/>
      <c r="H80" s="386"/>
      <c r="I80" s="386"/>
      <c r="J80" s="386"/>
      <c r="K80" s="387"/>
      <c r="L80" s="115" t="s">
        <v>79</v>
      </c>
      <c r="M80" s="114"/>
      <c r="N80" s="411"/>
      <c r="O80" s="412"/>
      <c r="P80" s="412"/>
      <c r="Q80" s="412"/>
      <c r="R80" s="412"/>
      <c r="S80" s="412"/>
      <c r="T80" s="412"/>
      <c r="U80" s="412"/>
      <c r="V80" s="413"/>
      <c r="W80" s="261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65"/>
      <c r="AI80" s="269"/>
      <c r="AJ80" s="270"/>
      <c r="AK80" s="270"/>
      <c r="AL80" s="270"/>
      <c r="AM80" s="270"/>
      <c r="AN80" s="271"/>
      <c r="AO80" s="94"/>
      <c r="AP80" s="94"/>
      <c r="AQ80" s="94"/>
      <c r="AR80" s="94"/>
      <c r="AS80" s="94"/>
      <c r="AT80" s="94"/>
      <c r="AU80" s="116"/>
      <c r="AV80" s="301" t="s">
        <v>80</v>
      </c>
      <c r="AW80" s="302"/>
      <c r="AX80" s="302"/>
      <c r="AY80" s="302"/>
      <c r="AZ80" s="302"/>
      <c r="BA80" s="303"/>
      <c r="BB80" s="100"/>
      <c r="BC80" s="101"/>
      <c r="BD80" s="101"/>
      <c r="BE80" s="101"/>
      <c r="BF80" s="101"/>
      <c r="BG80" s="102"/>
      <c r="BH80" s="100"/>
      <c r="BI80" s="101"/>
      <c r="BJ80" s="101"/>
      <c r="BK80" s="101"/>
      <c r="BL80" s="101"/>
      <c r="BM80" s="103"/>
    </row>
    <row r="81" spans="1:65" ht="15" customHeight="1" x14ac:dyDescent="0.2">
      <c r="A81" s="65"/>
      <c r="B81" s="117" t="s">
        <v>81</v>
      </c>
      <c r="C81" s="118"/>
      <c r="D81" s="388"/>
      <c r="E81" s="389"/>
      <c r="F81" s="389"/>
      <c r="G81" s="389"/>
      <c r="H81" s="389"/>
      <c r="I81" s="389"/>
      <c r="J81" s="389"/>
      <c r="K81" s="390"/>
      <c r="L81" s="87" t="s">
        <v>82</v>
      </c>
      <c r="M81" s="118"/>
      <c r="N81" s="304"/>
      <c r="O81" s="305"/>
      <c r="P81" s="305"/>
      <c r="Q81" s="305"/>
      <c r="R81" s="305"/>
      <c r="S81" s="305"/>
      <c r="T81" s="305"/>
      <c r="U81" s="305"/>
      <c r="V81" s="306"/>
      <c r="W81" s="261"/>
      <c r="X81" s="262"/>
      <c r="Y81" s="262"/>
      <c r="Z81" s="262"/>
      <c r="AA81" s="262"/>
      <c r="AB81" s="262"/>
      <c r="AC81" s="262"/>
      <c r="AD81" s="262"/>
      <c r="AE81" s="262"/>
      <c r="AF81" s="262"/>
      <c r="AG81" s="262"/>
      <c r="AH81" s="65"/>
      <c r="AI81" s="266" t="s">
        <v>83</v>
      </c>
      <c r="AJ81" s="267"/>
      <c r="AK81" s="267"/>
      <c r="AL81" s="267"/>
      <c r="AM81" s="267"/>
      <c r="AN81" s="268"/>
      <c r="AO81" s="64"/>
      <c r="AP81" s="64"/>
      <c r="AQ81" s="64"/>
      <c r="AR81" s="64"/>
      <c r="AS81" s="64"/>
      <c r="AT81" s="64"/>
      <c r="AU81" s="119"/>
      <c r="AV81" s="301" t="s">
        <v>84</v>
      </c>
      <c r="AW81" s="302"/>
      <c r="AX81" s="302"/>
      <c r="AY81" s="302"/>
      <c r="AZ81" s="302"/>
      <c r="BA81" s="303"/>
      <c r="BB81" s="100"/>
      <c r="BC81" s="101"/>
      <c r="BD81" s="101"/>
      <c r="BE81" s="101"/>
      <c r="BF81" s="101"/>
      <c r="BG81" s="102"/>
      <c r="BH81" s="100"/>
      <c r="BI81" s="101"/>
      <c r="BJ81" s="101"/>
      <c r="BK81" s="101"/>
      <c r="BL81" s="101"/>
      <c r="BM81" s="103"/>
    </row>
    <row r="82" spans="1:65" ht="15" customHeight="1" thickBot="1" x14ac:dyDescent="0.25">
      <c r="A82" s="65"/>
      <c r="B82" s="120" t="s">
        <v>85</v>
      </c>
      <c r="C82" s="121"/>
      <c r="D82" s="275"/>
      <c r="E82" s="276"/>
      <c r="F82" s="276"/>
      <c r="G82" s="276"/>
      <c r="H82" s="276"/>
      <c r="I82" s="276"/>
      <c r="J82" s="276"/>
      <c r="K82" s="277"/>
      <c r="L82" s="122" t="s">
        <v>86</v>
      </c>
      <c r="M82" s="121"/>
      <c r="N82" s="414"/>
      <c r="O82" s="415"/>
      <c r="P82" s="415"/>
      <c r="Q82" s="415"/>
      <c r="R82" s="415"/>
      <c r="S82" s="415"/>
      <c r="T82" s="415"/>
      <c r="U82" s="415"/>
      <c r="V82" s="416"/>
      <c r="W82" s="263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65"/>
      <c r="AI82" s="391"/>
      <c r="AJ82" s="392"/>
      <c r="AK82" s="392"/>
      <c r="AL82" s="392"/>
      <c r="AM82" s="392"/>
      <c r="AN82" s="393"/>
      <c r="AO82" s="84"/>
      <c r="AP82" s="84"/>
      <c r="AQ82" s="84"/>
      <c r="AR82" s="84"/>
      <c r="AS82" s="84"/>
      <c r="AT82" s="84"/>
      <c r="AU82" s="123"/>
      <c r="AV82" s="256" t="s">
        <v>87</v>
      </c>
      <c r="AW82" s="257"/>
      <c r="AX82" s="257"/>
      <c r="AY82" s="257"/>
      <c r="AZ82" s="257"/>
      <c r="BA82" s="258"/>
      <c r="BB82" s="124"/>
      <c r="BC82" s="84"/>
      <c r="BD82" s="84"/>
      <c r="BE82" s="84"/>
      <c r="BF82" s="84"/>
      <c r="BG82" s="123"/>
      <c r="BH82" s="124"/>
      <c r="BI82" s="84"/>
      <c r="BJ82" s="84"/>
      <c r="BK82" s="84"/>
      <c r="BL82" s="84"/>
      <c r="BM82" s="125"/>
    </row>
    <row r="83" spans="1:65" ht="13.5" customHeight="1" x14ac:dyDescent="0.2">
      <c r="A83" s="64" t="s">
        <v>25</v>
      </c>
      <c r="B83" s="65"/>
      <c r="C83" s="64"/>
      <c r="D83" s="64"/>
      <c r="E83" s="64"/>
      <c r="F83" s="64"/>
      <c r="G83" s="64"/>
      <c r="H83" s="64"/>
      <c r="I83" s="64"/>
      <c r="J83" s="64"/>
      <c r="K83" s="66"/>
      <c r="L83" s="66" t="s">
        <v>26</v>
      </c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7"/>
      <c r="AM83" s="68" t="s">
        <v>27</v>
      </c>
      <c r="AN83" s="69"/>
      <c r="AO83" s="69"/>
      <c r="AP83" s="69"/>
      <c r="AQ83" s="291" t="str">
        <f>'(3) vstupní data '!B7</f>
        <v>Přebor Prahy</v>
      </c>
      <c r="AR83" s="291"/>
      <c r="AS83" s="291"/>
      <c r="AT83" s="291"/>
      <c r="AU83" s="291"/>
      <c r="AV83" s="291"/>
      <c r="AW83" s="291"/>
      <c r="AX83" s="291"/>
      <c r="AY83" s="291"/>
      <c r="AZ83" s="291"/>
      <c r="BA83" s="291"/>
      <c r="BB83" s="291"/>
      <c r="BC83" s="291"/>
      <c r="BD83" s="291"/>
      <c r="BE83" s="291"/>
      <c r="BF83" s="70"/>
      <c r="BG83" s="70"/>
      <c r="BH83" s="70"/>
      <c r="BI83" s="70"/>
      <c r="BJ83" s="285" t="s">
        <v>28</v>
      </c>
      <c r="BK83" s="286"/>
      <c r="BL83" s="286"/>
      <c r="BM83" s="287"/>
    </row>
    <row r="84" spans="1:65" ht="13.5" customHeight="1" x14ac:dyDescent="0.2">
      <c r="A84" s="64"/>
      <c r="B84" s="65"/>
      <c r="C84" s="64" t="s">
        <v>29</v>
      </c>
      <c r="D84" s="64"/>
      <c r="E84" s="64"/>
      <c r="F84" s="64"/>
      <c r="G84" s="64"/>
      <c r="H84" s="64"/>
      <c r="I84" s="64"/>
      <c r="J84" s="64"/>
      <c r="K84" s="66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71"/>
      <c r="AM84" s="290" t="s">
        <v>30</v>
      </c>
      <c r="AN84" s="290"/>
      <c r="AO84" s="290"/>
      <c r="AP84" s="290"/>
      <c r="AQ84" s="278" t="str">
        <f>'(3) vstupní data '!B9</f>
        <v>5.liga</v>
      </c>
      <c r="AR84" s="278"/>
      <c r="AS84" s="278"/>
      <c r="AT84" s="278"/>
      <c r="AU84" s="278"/>
      <c r="AV84" s="278"/>
      <c r="AW84" s="278"/>
      <c r="AX84" s="278"/>
      <c r="AY84" s="278"/>
      <c r="AZ84" s="278"/>
      <c r="BA84" s="278"/>
      <c r="BB84" s="278"/>
      <c r="BC84" s="278"/>
      <c r="BD84" s="278"/>
      <c r="BE84" s="278"/>
      <c r="BF84" s="64"/>
      <c r="BG84" s="64"/>
      <c r="BH84" s="64"/>
      <c r="BI84" s="64"/>
      <c r="BJ84" s="288"/>
      <c r="BK84" s="288"/>
      <c r="BL84" s="288"/>
      <c r="BM84" s="289"/>
    </row>
    <row r="85" spans="1:65" ht="13.5" customHeight="1" x14ac:dyDescent="0.2">
      <c r="A85" s="65"/>
      <c r="B85" s="65"/>
      <c r="C85" s="64" t="s">
        <v>31</v>
      </c>
      <c r="D85" s="64"/>
      <c r="E85" s="64"/>
      <c r="F85" s="64"/>
      <c r="G85" s="64"/>
      <c r="H85" s="64"/>
      <c r="I85" s="64"/>
      <c r="J85" s="64"/>
      <c r="K85" s="73" t="s">
        <v>32</v>
      </c>
      <c r="L85" s="64"/>
      <c r="M85" s="64"/>
      <c r="N85" s="64"/>
      <c r="O85" s="283" t="str">
        <f>'(3) vstupní data '!I4</f>
        <v>Vršovice</v>
      </c>
      <c r="P85" s="284"/>
      <c r="Q85" s="284"/>
      <c r="R85" s="284"/>
      <c r="S85" s="284"/>
      <c r="T85" s="284"/>
      <c r="U85" s="284"/>
      <c r="V85" s="284"/>
      <c r="W85" s="284"/>
      <c r="X85" s="320" t="s">
        <v>33</v>
      </c>
      <c r="Y85" s="320"/>
      <c r="Z85" s="320"/>
      <c r="AA85" s="320"/>
      <c r="AB85" s="283" t="str">
        <f>'(3) vstupní data '!M4</f>
        <v>SAVO B</v>
      </c>
      <c r="AC85" s="284"/>
      <c r="AD85" s="284"/>
      <c r="AE85" s="284"/>
      <c r="AF85" s="284"/>
      <c r="AG85" s="284"/>
      <c r="AH85" s="284"/>
      <c r="AI85" s="284"/>
      <c r="AJ85" s="284"/>
      <c r="AK85" s="64"/>
      <c r="AL85" s="71"/>
      <c r="AM85" s="72" t="s">
        <v>34</v>
      </c>
      <c r="AN85" s="73"/>
      <c r="AO85" s="73"/>
      <c r="AP85" s="73"/>
      <c r="AQ85" s="278" t="str">
        <f>'(3) vstupní data '!B8</f>
        <v>U18-Z</v>
      </c>
      <c r="AR85" s="278"/>
      <c r="AS85" s="278"/>
      <c r="AT85" s="278"/>
      <c r="AU85" s="278"/>
      <c r="AV85" s="278"/>
      <c r="AW85" s="278"/>
      <c r="AX85" s="278"/>
      <c r="AY85" s="278"/>
      <c r="AZ85" s="278"/>
      <c r="BA85" s="278"/>
      <c r="BB85" s="278"/>
      <c r="BC85" s="278"/>
      <c r="BD85" s="278"/>
      <c r="BE85" s="278"/>
      <c r="BF85" s="75"/>
      <c r="BG85" s="75"/>
      <c r="BH85" s="75"/>
      <c r="BI85" s="75"/>
      <c r="BJ85" s="321" t="str">
        <f>LEFT('(3) vstupní data '!B6,2)</f>
        <v>1.</v>
      </c>
      <c r="BK85" s="324" t="s">
        <v>35</v>
      </c>
      <c r="BL85" s="324" t="s">
        <v>91</v>
      </c>
      <c r="BM85" s="330"/>
    </row>
    <row r="86" spans="1:65" ht="13.5" customHeight="1" x14ac:dyDescent="0.2">
      <c r="A86" s="64"/>
      <c r="B86" s="65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76"/>
      <c r="P86" s="65"/>
      <c r="Q86" s="65"/>
      <c r="R86" s="65"/>
      <c r="S86" s="65"/>
      <c r="T86" s="65"/>
      <c r="U86" s="65"/>
      <c r="V86" s="65"/>
      <c r="W86" s="65"/>
      <c r="X86" s="77"/>
      <c r="Y86" s="77"/>
      <c r="Z86" s="77"/>
      <c r="AA86" s="77"/>
      <c r="AB86" s="76"/>
      <c r="AC86" s="65"/>
      <c r="AD86" s="65"/>
      <c r="AE86" s="65"/>
      <c r="AF86" s="65"/>
      <c r="AG86" s="65"/>
      <c r="AH86" s="65"/>
      <c r="AI86" s="65"/>
      <c r="AJ86" s="65"/>
      <c r="AK86" s="64"/>
      <c r="AL86" s="78"/>
      <c r="AM86" s="73"/>
      <c r="AN86" s="73"/>
      <c r="AO86" s="73"/>
      <c r="AP86" s="73"/>
      <c r="AQ86" s="6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322"/>
      <c r="BK86" s="325"/>
      <c r="BL86" s="325"/>
      <c r="BM86" s="331"/>
    </row>
    <row r="87" spans="1:65" ht="13.5" customHeight="1" thickBot="1" x14ac:dyDescent="0.25">
      <c r="A87" s="65"/>
      <c r="B87" s="64"/>
      <c r="C87" s="64"/>
      <c r="D87" s="64"/>
      <c r="E87" s="64"/>
      <c r="F87" s="64"/>
      <c r="G87" s="64"/>
      <c r="H87" s="64"/>
      <c r="I87" s="64"/>
      <c r="J87" s="64"/>
      <c r="K87" s="79" t="s">
        <v>36</v>
      </c>
      <c r="L87" s="80"/>
      <c r="M87" s="80"/>
      <c r="N87" s="80"/>
      <c r="O87" s="80"/>
      <c r="P87" s="309" t="str">
        <f>P5</f>
        <v>8.října 2022</v>
      </c>
      <c r="Q87" s="281"/>
      <c r="R87" s="281"/>
      <c r="S87" s="281"/>
      <c r="T87" s="281"/>
      <c r="U87" s="80"/>
      <c r="V87" s="80" t="s">
        <v>37</v>
      </c>
      <c r="W87" s="310">
        <f>'(3) vstupní data '!A26</f>
        <v>0.54167199999999993</v>
      </c>
      <c r="X87" s="310"/>
      <c r="Y87" s="80" t="s">
        <v>38</v>
      </c>
      <c r="Z87" s="80"/>
      <c r="AA87" s="80"/>
      <c r="AB87" s="279" t="s">
        <v>39</v>
      </c>
      <c r="AC87" s="280"/>
      <c r="AD87" s="280"/>
      <c r="AE87" s="281" t="str">
        <f>AE5</f>
        <v>SAVO Praha</v>
      </c>
      <c r="AF87" s="281"/>
      <c r="AG87" s="281"/>
      <c r="AH87" s="281"/>
      <c r="AI87" s="281"/>
      <c r="AJ87" s="281"/>
      <c r="AK87" s="282"/>
      <c r="AL87" s="81"/>
      <c r="AM87" s="82" t="s">
        <v>40</v>
      </c>
      <c r="AN87" s="83"/>
      <c r="AO87" s="83"/>
      <c r="AP87" s="83"/>
      <c r="AQ87" s="84"/>
      <c r="AR87" s="328" t="s">
        <v>88</v>
      </c>
      <c r="AS87" s="329"/>
      <c r="AT87" s="329"/>
      <c r="AU87" s="329"/>
      <c r="AV87" s="329"/>
      <c r="AW87" s="329"/>
      <c r="AX87" s="329"/>
      <c r="AY87" s="329"/>
      <c r="AZ87" s="329"/>
      <c r="BA87" s="329"/>
      <c r="BB87" s="329"/>
      <c r="BC87" s="329"/>
      <c r="BD87" s="329"/>
      <c r="BE87" s="329"/>
      <c r="BF87" s="84"/>
      <c r="BG87" s="84"/>
      <c r="BH87" s="84"/>
      <c r="BI87" s="84"/>
      <c r="BJ87" s="323"/>
      <c r="BK87" s="326"/>
      <c r="BL87" s="326"/>
      <c r="BM87" s="332"/>
    </row>
    <row r="88" spans="1:65" ht="13.5" customHeight="1" thickBot="1" x14ac:dyDescent="0.25">
      <c r="A88" s="85"/>
      <c r="B88" s="85" t="s">
        <v>41</v>
      </c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 t="s">
        <v>42</v>
      </c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 t="s">
        <v>43</v>
      </c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 t="s">
        <v>44</v>
      </c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 t="s">
        <v>45</v>
      </c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</row>
    <row r="89" spans="1:65" ht="13.5" customHeight="1" x14ac:dyDescent="0.2">
      <c r="A89" s="65"/>
      <c r="B89" s="272" t="s">
        <v>46</v>
      </c>
      <c r="C89" s="273"/>
      <c r="D89" s="273"/>
      <c r="E89" s="273"/>
      <c r="F89" s="273"/>
      <c r="G89" s="273"/>
      <c r="H89" s="273" t="s">
        <v>47</v>
      </c>
      <c r="I89" s="273"/>
      <c r="J89" s="273"/>
      <c r="K89" s="273"/>
      <c r="L89" s="273"/>
      <c r="M89" s="274"/>
      <c r="N89" s="65"/>
      <c r="O89" s="272" t="s">
        <v>46</v>
      </c>
      <c r="P89" s="273"/>
      <c r="Q89" s="273"/>
      <c r="R89" s="273"/>
      <c r="S89" s="273"/>
      <c r="T89" s="273"/>
      <c r="U89" s="273" t="s">
        <v>47</v>
      </c>
      <c r="V89" s="273"/>
      <c r="W89" s="273"/>
      <c r="X89" s="273"/>
      <c r="Y89" s="273"/>
      <c r="Z89" s="274"/>
      <c r="AA89" s="65"/>
      <c r="AB89" s="272" t="s">
        <v>46</v>
      </c>
      <c r="AC89" s="273"/>
      <c r="AD89" s="273"/>
      <c r="AE89" s="273"/>
      <c r="AF89" s="273"/>
      <c r="AG89" s="273"/>
      <c r="AH89" s="273" t="s">
        <v>47</v>
      </c>
      <c r="AI89" s="273"/>
      <c r="AJ89" s="273"/>
      <c r="AK89" s="273"/>
      <c r="AL89" s="273"/>
      <c r="AM89" s="274"/>
      <c r="AN89" s="65"/>
      <c r="AO89" s="272" t="s">
        <v>46</v>
      </c>
      <c r="AP89" s="273"/>
      <c r="AQ89" s="273"/>
      <c r="AR89" s="273"/>
      <c r="AS89" s="273"/>
      <c r="AT89" s="273"/>
      <c r="AU89" s="273" t="s">
        <v>47</v>
      </c>
      <c r="AV89" s="273"/>
      <c r="AW89" s="273"/>
      <c r="AX89" s="273"/>
      <c r="AY89" s="273"/>
      <c r="AZ89" s="274"/>
      <c r="BA89" s="65"/>
      <c r="BB89" s="272" t="s">
        <v>46</v>
      </c>
      <c r="BC89" s="273"/>
      <c r="BD89" s="273"/>
      <c r="BE89" s="273"/>
      <c r="BF89" s="273"/>
      <c r="BG89" s="273"/>
      <c r="BH89" s="273" t="s">
        <v>47</v>
      </c>
      <c r="BI89" s="273"/>
      <c r="BJ89" s="273"/>
      <c r="BK89" s="273"/>
      <c r="BL89" s="273"/>
      <c r="BM89" s="274"/>
    </row>
    <row r="90" spans="1:65" ht="13.5" customHeight="1" thickBot="1" x14ac:dyDescent="0.25">
      <c r="A90" s="65"/>
      <c r="B90" s="327" t="s">
        <v>48</v>
      </c>
      <c r="C90" s="302"/>
      <c r="D90" s="302"/>
      <c r="E90" s="302"/>
      <c r="F90" s="302"/>
      <c r="G90" s="303"/>
      <c r="H90" s="301" t="s">
        <v>48</v>
      </c>
      <c r="I90" s="302"/>
      <c r="J90" s="302"/>
      <c r="K90" s="302"/>
      <c r="L90" s="302"/>
      <c r="M90" s="311"/>
      <c r="N90" s="65"/>
      <c r="O90" s="327" t="s">
        <v>48</v>
      </c>
      <c r="P90" s="302"/>
      <c r="Q90" s="302"/>
      <c r="R90" s="302"/>
      <c r="S90" s="302"/>
      <c r="T90" s="303"/>
      <c r="U90" s="301" t="s">
        <v>48</v>
      </c>
      <c r="V90" s="302"/>
      <c r="W90" s="302"/>
      <c r="X90" s="302"/>
      <c r="Y90" s="302"/>
      <c r="Z90" s="311"/>
      <c r="AA90" s="65"/>
      <c r="AB90" s="327" t="s">
        <v>48</v>
      </c>
      <c r="AC90" s="302"/>
      <c r="AD90" s="302"/>
      <c r="AE90" s="302"/>
      <c r="AF90" s="302"/>
      <c r="AG90" s="303"/>
      <c r="AH90" s="301" t="s">
        <v>48</v>
      </c>
      <c r="AI90" s="302"/>
      <c r="AJ90" s="302"/>
      <c r="AK90" s="302"/>
      <c r="AL90" s="302"/>
      <c r="AM90" s="311"/>
      <c r="AN90" s="65"/>
      <c r="AO90" s="327" t="s">
        <v>48</v>
      </c>
      <c r="AP90" s="302"/>
      <c r="AQ90" s="302"/>
      <c r="AR90" s="302"/>
      <c r="AS90" s="302"/>
      <c r="AT90" s="303"/>
      <c r="AU90" s="301" t="s">
        <v>48</v>
      </c>
      <c r="AV90" s="302"/>
      <c r="AW90" s="302"/>
      <c r="AX90" s="302"/>
      <c r="AY90" s="302"/>
      <c r="AZ90" s="311"/>
      <c r="BA90" s="65"/>
      <c r="BB90" s="327" t="s">
        <v>48</v>
      </c>
      <c r="BC90" s="302"/>
      <c r="BD90" s="302"/>
      <c r="BE90" s="302"/>
      <c r="BF90" s="302"/>
      <c r="BG90" s="303"/>
      <c r="BH90" s="301" t="s">
        <v>48</v>
      </c>
      <c r="BI90" s="302"/>
      <c r="BJ90" s="302"/>
      <c r="BK90" s="302"/>
      <c r="BL90" s="302"/>
      <c r="BM90" s="311"/>
    </row>
    <row r="91" spans="1:65" ht="13.5" customHeight="1" x14ac:dyDescent="0.2">
      <c r="A91" s="312" t="s">
        <v>49</v>
      </c>
      <c r="B91" s="315">
        <v>1</v>
      </c>
      <c r="C91" s="89"/>
      <c r="D91" s="316"/>
      <c r="E91" s="317"/>
      <c r="F91" s="318" t="s">
        <v>50</v>
      </c>
      <c r="G91" s="318" t="s">
        <v>51</v>
      </c>
      <c r="H91" s="319">
        <v>1</v>
      </c>
      <c r="I91" s="89"/>
      <c r="J91" s="316"/>
      <c r="K91" s="317"/>
      <c r="L91" s="318" t="s">
        <v>50</v>
      </c>
      <c r="M91" s="333" t="s">
        <v>51</v>
      </c>
      <c r="N91" s="65"/>
      <c r="O91" s="315">
        <v>1</v>
      </c>
      <c r="P91" s="89"/>
      <c r="Q91" s="316"/>
      <c r="R91" s="317"/>
      <c r="S91" s="318" t="s">
        <v>50</v>
      </c>
      <c r="T91" s="318" t="s">
        <v>51</v>
      </c>
      <c r="U91" s="319">
        <v>1</v>
      </c>
      <c r="V91" s="89"/>
      <c r="W91" s="316"/>
      <c r="X91" s="317"/>
      <c r="Y91" s="318" t="s">
        <v>50</v>
      </c>
      <c r="Z91" s="333" t="s">
        <v>51</v>
      </c>
      <c r="AA91" s="65"/>
      <c r="AB91" s="315">
        <v>1</v>
      </c>
      <c r="AC91" s="89"/>
      <c r="AD91" s="316"/>
      <c r="AE91" s="317"/>
      <c r="AF91" s="318" t="s">
        <v>50</v>
      </c>
      <c r="AG91" s="318" t="s">
        <v>51</v>
      </c>
      <c r="AH91" s="319">
        <v>1</v>
      </c>
      <c r="AI91" s="89"/>
      <c r="AJ91" s="316"/>
      <c r="AK91" s="317"/>
      <c r="AL91" s="318" t="s">
        <v>50</v>
      </c>
      <c r="AM91" s="333" t="s">
        <v>51</v>
      </c>
      <c r="AN91" s="65"/>
      <c r="AO91" s="315">
        <v>1</v>
      </c>
      <c r="AP91" s="89"/>
      <c r="AQ91" s="316"/>
      <c r="AR91" s="317"/>
      <c r="AS91" s="318" t="s">
        <v>50</v>
      </c>
      <c r="AT91" s="318" t="s">
        <v>51</v>
      </c>
      <c r="AU91" s="319">
        <v>1</v>
      </c>
      <c r="AV91" s="89"/>
      <c r="AW91" s="316"/>
      <c r="AX91" s="317"/>
      <c r="AY91" s="318" t="s">
        <v>50</v>
      </c>
      <c r="AZ91" s="333" t="s">
        <v>51</v>
      </c>
      <c r="BA91" s="65"/>
      <c r="BB91" s="315">
        <v>1</v>
      </c>
      <c r="BC91" s="89"/>
      <c r="BD91" s="316"/>
      <c r="BE91" s="317"/>
      <c r="BF91" s="318" t="s">
        <v>50</v>
      </c>
      <c r="BG91" s="318" t="s">
        <v>51</v>
      </c>
      <c r="BH91" s="319">
        <v>1</v>
      </c>
      <c r="BI91" s="89"/>
      <c r="BJ91" s="316"/>
      <c r="BK91" s="317"/>
      <c r="BL91" s="318" t="s">
        <v>50</v>
      </c>
      <c r="BM91" s="333" t="s">
        <v>51</v>
      </c>
    </row>
    <row r="92" spans="1:65" ht="13.5" customHeight="1" x14ac:dyDescent="0.2">
      <c r="A92" s="313"/>
      <c r="B92" s="315"/>
      <c r="C92" s="89"/>
      <c r="D92" s="316"/>
      <c r="E92" s="317"/>
      <c r="F92" s="318"/>
      <c r="G92" s="318"/>
      <c r="H92" s="319"/>
      <c r="I92" s="89"/>
      <c r="J92" s="316"/>
      <c r="K92" s="317"/>
      <c r="L92" s="318"/>
      <c r="M92" s="333"/>
      <c r="N92" s="65"/>
      <c r="O92" s="315"/>
      <c r="P92" s="89"/>
      <c r="Q92" s="316"/>
      <c r="R92" s="317"/>
      <c r="S92" s="318"/>
      <c r="T92" s="318"/>
      <c r="U92" s="319"/>
      <c r="V92" s="89"/>
      <c r="W92" s="316"/>
      <c r="X92" s="317"/>
      <c r="Y92" s="318"/>
      <c r="Z92" s="333"/>
      <c r="AA92" s="65"/>
      <c r="AB92" s="315"/>
      <c r="AC92" s="89"/>
      <c r="AD92" s="316"/>
      <c r="AE92" s="317"/>
      <c r="AF92" s="318"/>
      <c r="AG92" s="318"/>
      <c r="AH92" s="319"/>
      <c r="AI92" s="89"/>
      <c r="AJ92" s="316"/>
      <c r="AK92" s="317"/>
      <c r="AL92" s="318"/>
      <c r="AM92" s="333"/>
      <c r="AN92" s="65"/>
      <c r="AO92" s="315"/>
      <c r="AP92" s="89"/>
      <c r="AQ92" s="316"/>
      <c r="AR92" s="317"/>
      <c r="AS92" s="318"/>
      <c r="AT92" s="318"/>
      <c r="AU92" s="319"/>
      <c r="AV92" s="89"/>
      <c r="AW92" s="316"/>
      <c r="AX92" s="317"/>
      <c r="AY92" s="318"/>
      <c r="AZ92" s="333"/>
      <c r="BA92" s="65"/>
      <c r="BB92" s="315"/>
      <c r="BC92" s="89"/>
      <c r="BD92" s="316"/>
      <c r="BE92" s="317"/>
      <c r="BF92" s="318"/>
      <c r="BG92" s="318"/>
      <c r="BH92" s="319"/>
      <c r="BI92" s="89"/>
      <c r="BJ92" s="316"/>
      <c r="BK92" s="317"/>
      <c r="BL92" s="318"/>
      <c r="BM92" s="333"/>
    </row>
    <row r="93" spans="1:65" ht="13.5" customHeight="1" x14ac:dyDescent="0.2">
      <c r="A93" s="313"/>
      <c r="B93" s="315">
        <v>2</v>
      </c>
      <c r="C93" s="89"/>
      <c r="D93" s="316"/>
      <c r="E93" s="317"/>
      <c r="F93" s="318"/>
      <c r="G93" s="318"/>
      <c r="H93" s="319">
        <v>2</v>
      </c>
      <c r="I93" s="89"/>
      <c r="J93" s="316"/>
      <c r="K93" s="317"/>
      <c r="L93" s="318"/>
      <c r="M93" s="333"/>
      <c r="N93" s="65"/>
      <c r="O93" s="315">
        <v>2</v>
      </c>
      <c r="P93" s="89"/>
      <c r="Q93" s="316"/>
      <c r="R93" s="317"/>
      <c r="S93" s="318"/>
      <c r="T93" s="318"/>
      <c r="U93" s="319">
        <v>2</v>
      </c>
      <c r="V93" s="89"/>
      <c r="W93" s="316"/>
      <c r="X93" s="317"/>
      <c r="Y93" s="318"/>
      <c r="Z93" s="333"/>
      <c r="AA93" s="65"/>
      <c r="AB93" s="315">
        <v>2</v>
      </c>
      <c r="AC93" s="89"/>
      <c r="AD93" s="316"/>
      <c r="AE93" s="317"/>
      <c r="AF93" s="318"/>
      <c r="AG93" s="318"/>
      <c r="AH93" s="319">
        <v>2</v>
      </c>
      <c r="AI93" s="89"/>
      <c r="AJ93" s="316"/>
      <c r="AK93" s="317"/>
      <c r="AL93" s="318"/>
      <c r="AM93" s="333"/>
      <c r="AN93" s="65"/>
      <c r="AO93" s="315">
        <v>2</v>
      </c>
      <c r="AP93" s="89"/>
      <c r="AQ93" s="316"/>
      <c r="AR93" s="317"/>
      <c r="AS93" s="318"/>
      <c r="AT93" s="318"/>
      <c r="AU93" s="319">
        <v>2</v>
      </c>
      <c r="AV93" s="89"/>
      <c r="AW93" s="316"/>
      <c r="AX93" s="317"/>
      <c r="AY93" s="318"/>
      <c r="AZ93" s="333"/>
      <c r="BA93" s="65"/>
      <c r="BB93" s="315">
        <v>2</v>
      </c>
      <c r="BC93" s="89"/>
      <c r="BD93" s="316"/>
      <c r="BE93" s="317"/>
      <c r="BF93" s="318"/>
      <c r="BG93" s="318"/>
      <c r="BH93" s="319">
        <v>2</v>
      </c>
      <c r="BI93" s="89"/>
      <c r="BJ93" s="316"/>
      <c r="BK93" s="317"/>
      <c r="BL93" s="318"/>
      <c r="BM93" s="333"/>
    </row>
    <row r="94" spans="1:65" ht="13.5" customHeight="1" x14ac:dyDescent="0.2">
      <c r="A94" s="313"/>
      <c r="B94" s="315"/>
      <c r="C94" s="89"/>
      <c r="D94" s="316"/>
      <c r="E94" s="317"/>
      <c r="F94" s="318"/>
      <c r="G94" s="318"/>
      <c r="H94" s="319"/>
      <c r="I94" s="89"/>
      <c r="J94" s="316"/>
      <c r="K94" s="317"/>
      <c r="L94" s="318"/>
      <c r="M94" s="333"/>
      <c r="N94" s="65"/>
      <c r="O94" s="315"/>
      <c r="P94" s="89"/>
      <c r="Q94" s="316"/>
      <c r="R94" s="317"/>
      <c r="S94" s="318"/>
      <c r="T94" s="318"/>
      <c r="U94" s="319"/>
      <c r="V94" s="89"/>
      <c r="W94" s="316"/>
      <c r="X94" s="317"/>
      <c r="Y94" s="318"/>
      <c r="Z94" s="333"/>
      <c r="AA94" s="65"/>
      <c r="AB94" s="315"/>
      <c r="AC94" s="89"/>
      <c r="AD94" s="316"/>
      <c r="AE94" s="317"/>
      <c r="AF94" s="318"/>
      <c r="AG94" s="318"/>
      <c r="AH94" s="319"/>
      <c r="AI94" s="89"/>
      <c r="AJ94" s="316"/>
      <c r="AK94" s="317"/>
      <c r="AL94" s="318"/>
      <c r="AM94" s="333"/>
      <c r="AN94" s="65"/>
      <c r="AO94" s="315"/>
      <c r="AP94" s="89"/>
      <c r="AQ94" s="316"/>
      <c r="AR94" s="317"/>
      <c r="AS94" s="318"/>
      <c r="AT94" s="318"/>
      <c r="AU94" s="319"/>
      <c r="AV94" s="89"/>
      <c r="AW94" s="316"/>
      <c r="AX94" s="317"/>
      <c r="AY94" s="318"/>
      <c r="AZ94" s="333"/>
      <c r="BA94" s="65"/>
      <c r="BB94" s="315"/>
      <c r="BC94" s="89"/>
      <c r="BD94" s="316"/>
      <c r="BE94" s="317"/>
      <c r="BF94" s="318"/>
      <c r="BG94" s="318"/>
      <c r="BH94" s="319"/>
      <c r="BI94" s="89"/>
      <c r="BJ94" s="316"/>
      <c r="BK94" s="317"/>
      <c r="BL94" s="318"/>
      <c r="BM94" s="333"/>
    </row>
    <row r="95" spans="1:65" ht="13.5" customHeight="1" x14ac:dyDescent="0.2">
      <c r="A95" s="313"/>
      <c r="B95" s="315">
        <v>3</v>
      </c>
      <c r="C95" s="89"/>
      <c r="D95" s="316"/>
      <c r="E95" s="317"/>
      <c r="F95" s="318"/>
      <c r="G95" s="318"/>
      <c r="H95" s="319">
        <v>3</v>
      </c>
      <c r="I95" s="89"/>
      <c r="J95" s="316"/>
      <c r="K95" s="317"/>
      <c r="L95" s="318"/>
      <c r="M95" s="333"/>
      <c r="N95" s="65"/>
      <c r="O95" s="315">
        <v>3</v>
      </c>
      <c r="P95" s="89"/>
      <c r="Q95" s="316"/>
      <c r="R95" s="317"/>
      <c r="S95" s="318"/>
      <c r="T95" s="318"/>
      <c r="U95" s="319">
        <v>3</v>
      </c>
      <c r="V95" s="89"/>
      <c r="W95" s="316"/>
      <c r="X95" s="317"/>
      <c r="Y95" s="318"/>
      <c r="Z95" s="333"/>
      <c r="AA95" s="65"/>
      <c r="AB95" s="315">
        <v>3</v>
      </c>
      <c r="AC95" s="89"/>
      <c r="AD95" s="316"/>
      <c r="AE95" s="317"/>
      <c r="AF95" s="318"/>
      <c r="AG95" s="318"/>
      <c r="AH95" s="319">
        <v>3</v>
      </c>
      <c r="AI95" s="89"/>
      <c r="AJ95" s="316"/>
      <c r="AK95" s="317"/>
      <c r="AL95" s="318"/>
      <c r="AM95" s="333"/>
      <c r="AN95" s="65"/>
      <c r="AO95" s="315">
        <v>3</v>
      </c>
      <c r="AP95" s="89"/>
      <c r="AQ95" s="316"/>
      <c r="AR95" s="317"/>
      <c r="AS95" s="318"/>
      <c r="AT95" s="318"/>
      <c r="AU95" s="319">
        <v>3</v>
      </c>
      <c r="AV95" s="89"/>
      <c r="AW95" s="316"/>
      <c r="AX95" s="317"/>
      <c r="AY95" s="318"/>
      <c r="AZ95" s="333"/>
      <c r="BA95" s="65"/>
      <c r="BB95" s="315">
        <v>3</v>
      </c>
      <c r="BC95" s="89"/>
      <c r="BD95" s="316"/>
      <c r="BE95" s="317"/>
      <c r="BF95" s="318"/>
      <c r="BG95" s="318"/>
      <c r="BH95" s="319">
        <v>3</v>
      </c>
      <c r="BI95" s="89"/>
      <c r="BJ95" s="316"/>
      <c r="BK95" s="317"/>
      <c r="BL95" s="318"/>
      <c r="BM95" s="333"/>
    </row>
    <row r="96" spans="1:65" ht="13.5" customHeight="1" x14ac:dyDescent="0.2">
      <c r="A96" s="313"/>
      <c r="B96" s="315"/>
      <c r="C96" s="89"/>
      <c r="D96" s="316"/>
      <c r="E96" s="317"/>
      <c r="F96" s="318"/>
      <c r="G96" s="318"/>
      <c r="H96" s="319"/>
      <c r="I96" s="89"/>
      <c r="J96" s="316"/>
      <c r="K96" s="317"/>
      <c r="L96" s="318"/>
      <c r="M96" s="333"/>
      <c r="N96" s="65"/>
      <c r="O96" s="315"/>
      <c r="P96" s="89"/>
      <c r="Q96" s="316"/>
      <c r="R96" s="317"/>
      <c r="S96" s="318"/>
      <c r="T96" s="318"/>
      <c r="U96" s="319"/>
      <c r="V96" s="89"/>
      <c r="W96" s="316"/>
      <c r="X96" s="317"/>
      <c r="Y96" s="318"/>
      <c r="Z96" s="333"/>
      <c r="AA96" s="65"/>
      <c r="AB96" s="315"/>
      <c r="AC96" s="89"/>
      <c r="AD96" s="316"/>
      <c r="AE96" s="317"/>
      <c r="AF96" s="318"/>
      <c r="AG96" s="318"/>
      <c r="AH96" s="319"/>
      <c r="AI96" s="89"/>
      <c r="AJ96" s="316"/>
      <c r="AK96" s="317"/>
      <c r="AL96" s="318"/>
      <c r="AM96" s="333"/>
      <c r="AN96" s="65"/>
      <c r="AO96" s="315"/>
      <c r="AP96" s="89"/>
      <c r="AQ96" s="316"/>
      <c r="AR96" s="317"/>
      <c r="AS96" s="318"/>
      <c r="AT96" s="318"/>
      <c r="AU96" s="319"/>
      <c r="AV96" s="89"/>
      <c r="AW96" s="316"/>
      <c r="AX96" s="317"/>
      <c r="AY96" s="318"/>
      <c r="AZ96" s="333"/>
      <c r="BA96" s="65"/>
      <c r="BB96" s="315"/>
      <c r="BC96" s="89"/>
      <c r="BD96" s="316"/>
      <c r="BE96" s="317"/>
      <c r="BF96" s="318"/>
      <c r="BG96" s="318"/>
      <c r="BH96" s="319"/>
      <c r="BI96" s="89"/>
      <c r="BJ96" s="316"/>
      <c r="BK96" s="317"/>
      <c r="BL96" s="318"/>
      <c r="BM96" s="333"/>
    </row>
    <row r="97" spans="1:65" ht="13.5" customHeight="1" x14ac:dyDescent="0.2">
      <c r="A97" s="313"/>
      <c r="B97" s="315">
        <v>4</v>
      </c>
      <c r="C97" s="89"/>
      <c r="D97" s="316"/>
      <c r="E97" s="317"/>
      <c r="F97" s="318"/>
      <c r="G97" s="318"/>
      <c r="H97" s="319">
        <v>4</v>
      </c>
      <c r="I97" s="89"/>
      <c r="J97" s="316"/>
      <c r="K97" s="317"/>
      <c r="L97" s="318"/>
      <c r="M97" s="333"/>
      <c r="N97" s="65"/>
      <c r="O97" s="315">
        <v>4</v>
      </c>
      <c r="P97" s="89"/>
      <c r="Q97" s="316"/>
      <c r="R97" s="317"/>
      <c r="S97" s="318"/>
      <c r="T97" s="318"/>
      <c r="U97" s="319">
        <v>4</v>
      </c>
      <c r="V97" s="89"/>
      <c r="W97" s="316"/>
      <c r="X97" s="317"/>
      <c r="Y97" s="318"/>
      <c r="Z97" s="333"/>
      <c r="AA97" s="65"/>
      <c r="AB97" s="315">
        <v>4</v>
      </c>
      <c r="AC97" s="89"/>
      <c r="AD97" s="316"/>
      <c r="AE97" s="317"/>
      <c r="AF97" s="318"/>
      <c r="AG97" s="318"/>
      <c r="AH97" s="319">
        <v>4</v>
      </c>
      <c r="AI97" s="89"/>
      <c r="AJ97" s="316"/>
      <c r="AK97" s="317"/>
      <c r="AL97" s="318"/>
      <c r="AM97" s="333"/>
      <c r="AN97" s="65"/>
      <c r="AO97" s="315">
        <v>4</v>
      </c>
      <c r="AP97" s="89"/>
      <c r="AQ97" s="316"/>
      <c r="AR97" s="317"/>
      <c r="AS97" s="318"/>
      <c r="AT97" s="318"/>
      <c r="AU97" s="319">
        <v>4</v>
      </c>
      <c r="AV97" s="89"/>
      <c r="AW97" s="316"/>
      <c r="AX97" s="317"/>
      <c r="AY97" s="318"/>
      <c r="AZ97" s="333"/>
      <c r="BA97" s="65"/>
      <c r="BB97" s="315">
        <v>4</v>
      </c>
      <c r="BC97" s="89"/>
      <c r="BD97" s="316"/>
      <c r="BE97" s="317"/>
      <c r="BF97" s="318"/>
      <c r="BG97" s="318"/>
      <c r="BH97" s="319">
        <v>4</v>
      </c>
      <c r="BI97" s="89"/>
      <c r="BJ97" s="316"/>
      <c r="BK97" s="317"/>
      <c r="BL97" s="318"/>
      <c r="BM97" s="333"/>
    </row>
    <row r="98" spans="1:65" ht="13.5" customHeight="1" x14ac:dyDescent="0.2">
      <c r="A98" s="313"/>
      <c r="B98" s="315"/>
      <c r="C98" s="89"/>
      <c r="D98" s="316"/>
      <c r="E98" s="317"/>
      <c r="F98" s="318"/>
      <c r="G98" s="318"/>
      <c r="H98" s="319"/>
      <c r="I98" s="89"/>
      <c r="J98" s="316"/>
      <c r="K98" s="317"/>
      <c r="L98" s="318"/>
      <c r="M98" s="333"/>
      <c r="N98" s="65"/>
      <c r="O98" s="315"/>
      <c r="P98" s="89"/>
      <c r="Q98" s="316"/>
      <c r="R98" s="317"/>
      <c r="S98" s="318"/>
      <c r="T98" s="318"/>
      <c r="U98" s="319"/>
      <c r="V98" s="89"/>
      <c r="W98" s="316"/>
      <c r="X98" s="317"/>
      <c r="Y98" s="318"/>
      <c r="Z98" s="333"/>
      <c r="AA98" s="65"/>
      <c r="AB98" s="315"/>
      <c r="AC98" s="89"/>
      <c r="AD98" s="316"/>
      <c r="AE98" s="317"/>
      <c r="AF98" s="318"/>
      <c r="AG98" s="318"/>
      <c r="AH98" s="319"/>
      <c r="AI98" s="89"/>
      <c r="AJ98" s="316"/>
      <c r="AK98" s="317"/>
      <c r="AL98" s="318"/>
      <c r="AM98" s="333"/>
      <c r="AN98" s="65"/>
      <c r="AO98" s="315"/>
      <c r="AP98" s="89"/>
      <c r="AQ98" s="316"/>
      <c r="AR98" s="317"/>
      <c r="AS98" s="318"/>
      <c r="AT98" s="318"/>
      <c r="AU98" s="319"/>
      <c r="AV98" s="89"/>
      <c r="AW98" s="316"/>
      <c r="AX98" s="317"/>
      <c r="AY98" s="318"/>
      <c r="AZ98" s="333"/>
      <c r="BA98" s="65"/>
      <c r="BB98" s="315"/>
      <c r="BC98" s="89"/>
      <c r="BD98" s="316"/>
      <c r="BE98" s="317"/>
      <c r="BF98" s="318"/>
      <c r="BG98" s="318"/>
      <c r="BH98" s="319"/>
      <c r="BI98" s="89"/>
      <c r="BJ98" s="316"/>
      <c r="BK98" s="317"/>
      <c r="BL98" s="318"/>
      <c r="BM98" s="333"/>
    </row>
    <row r="99" spans="1:65" ht="13.5" customHeight="1" x14ac:dyDescent="0.2">
      <c r="A99" s="313"/>
      <c r="B99" s="315">
        <v>5</v>
      </c>
      <c r="C99" s="89"/>
      <c r="D99" s="316"/>
      <c r="E99" s="317"/>
      <c r="F99" s="318"/>
      <c r="G99" s="318"/>
      <c r="H99" s="319">
        <v>5</v>
      </c>
      <c r="I99" s="89"/>
      <c r="J99" s="316"/>
      <c r="K99" s="317"/>
      <c r="L99" s="318"/>
      <c r="M99" s="333"/>
      <c r="N99" s="65"/>
      <c r="O99" s="315">
        <v>5</v>
      </c>
      <c r="P99" s="89"/>
      <c r="Q99" s="316"/>
      <c r="R99" s="317"/>
      <c r="S99" s="318"/>
      <c r="T99" s="318"/>
      <c r="U99" s="319">
        <v>5</v>
      </c>
      <c r="V99" s="89"/>
      <c r="W99" s="316"/>
      <c r="X99" s="317"/>
      <c r="Y99" s="318"/>
      <c r="Z99" s="333"/>
      <c r="AA99" s="65"/>
      <c r="AB99" s="315">
        <v>5</v>
      </c>
      <c r="AC99" s="89"/>
      <c r="AD99" s="316"/>
      <c r="AE99" s="317"/>
      <c r="AF99" s="318"/>
      <c r="AG99" s="318"/>
      <c r="AH99" s="319">
        <v>5</v>
      </c>
      <c r="AI99" s="89"/>
      <c r="AJ99" s="316"/>
      <c r="AK99" s="317"/>
      <c r="AL99" s="318"/>
      <c r="AM99" s="333"/>
      <c r="AN99" s="65"/>
      <c r="AO99" s="315">
        <v>5</v>
      </c>
      <c r="AP99" s="89"/>
      <c r="AQ99" s="316"/>
      <c r="AR99" s="317"/>
      <c r="AS99" s="318"/>
      <c r="AT99" s="318"/>
      <c r="AU99" s="319">
        <v>5</v>
      </c>
      <c r="AV99" s="89"/>
      <c r="AW99" s="316"/>
      <c r="AX99" s="317"/>
      <c r="AY99" s="318"/>
      <c r="AZ99" s="333"/>
      <c r="BA99" s="65"/>
      <c r="BB99" s="315">
        <v>5</v>
      </c>
      <c r="BC99" s="89"/>
      <c r="BD99" s="316"/>
      <c r="BE99" s="317"/>
      <c r="BF99" s="318"/>
      <c r="BG99" s="318"/>
      <c r="BH99" s="319">
        <v>5</v>
      </c>
      <c r="BI99" s="89"/>
      <c r="BJ99" s="316"/>
      <c r="BK99" s="317"/>
      <c r="BL99" s="318"/>
      <c r="BM99" s="333"/>
    </row>
    <row r="100" spans="1:65" ht="13.5" customHeight="1" x14ac:dyDescent="0.2">
      <c r="A100" s="313"/>
      <c r="B100" s="315"/>
      <c r="C100" s="89"/>
      <c r="D100" s="316"/>
      <c r="E100" s="317"/>
      <c r="F100" s="318"/>
      <c r="G100" s="318"/>
      <c r="H100" s="319"/>
      <c r="I100" s="89"/>
      <c r="J100" s="316"/>
      <c r="K100" s="317"/>
      <c r="L100" s="318"/>
      <c r="M100" s="333"/>
      <c r="N100" s="65"/>
      <c r="O100" s="315"/>
      <c r="P100" s="89"/>
      <c r="Q100" s="316"/>
      <c r="R100" s="317"/>
      <c r="S100" s="318"/>
      <c r="T100" s="318"/>
      <c r="U100" s="319"/>
      <c r="V100" s="89"/>
      <c r="W100" s="316"/>
      <c r="X100" s="317"/>
      <c r="Y100" s="318"/>
      <c r="Z100" s="333"/>
      <c r="AA100" s="65"/>
      <c r="AB100" s="315"/>
      <c r="AC100" s="89"/>
      <c r="AD100" s="316"/>
      <c r="AE100" s="317"/>
      <c r="AF100" s="318"/>
      <c r="AG100" s="318"/>
      <c r="AH100" s="319"/>
      <c r="AI100" s="89"/>
      <c r="AJ100" s="316"/>
      <c r="AK100" s="317"/>
      <c r="AL100" s="318"/>
      <c r="AM100" s="333"/>
      <c r="AN100" s="65"/>
      <c r="AO100" s="315"/>
      <c r="AP100" s="89"/>
      <c r="AQ100" s="316"/>
      <c r="AR100" s="317"/>
      <c r="AS100" s="318"/>
      <c r="AT100" s="318"/>
      <c r="AU100" s="319"/>
      <c r="AV100" s="89"/>
      <c r="AW100" s="316"/>
      <c r="AX100" s="317"/>
      <c r="AY100" s="318"/>
      <c r="AZ100" s="333"/>
      <c r="BA100" s="65"/>
      <c r="BB100" s="315"/>
      <c r="BC100" s="89"/>
      <c r="BD100" s="316"/>
      <c r="BE100" s="317"/>
      <c r="BF100" s="318"/>
      <c r="BG100" s="318"/>
      <c r="BH100" s="319"/>
      <c r="BI100" s="89"/>
      <c r="BJ100" s="316"/>
      <c r="BK100" s="317"/>
      <c r="BL100" s="318"/>
      <c r="BM100" s="333"/>
    </row>
    <row r="101" spans="1:65" ht="13.5" customHeight="1" x14ac:dyDescent="0.2">
      <c r="A101" s="313"/>
      <c r="B101" s="315">
        <v>6</v>
      </c>
      <c r="C101" s="89"/>
      <c r="D101" s="316"/>
      <c r="E101" s="317"/>
      <c r="F101" s="318"/>
      <c r="G101" s="318"/>
      <c r="H101" s="319">
        <v>6</v>
      </c>
      <c r="I101" s="89"/>
      <c r="J101" s="316"/>
      <c r="K101" s="317"/>
      <c r="L101" s="318"/>
      <c r="M101" s="333"/>
      <c r="N101" s="65"/>
      <c r="O101" s="315">
        <v>6</v>
      </c>
      <c r="P101" s="89"/>
      <c r="Q101" s="316"/>
      <c r="R101" s="317"/>
      <c r="S101" s="318"/>
      <c r="T101" s="318"/>
      <c r="U101" s="319">
        <v>6</v>
      </c>
      <c r="V101" s="89"/>
      <c r="W101" s="316"/>
      <c r="X101" s="317"/>
      <c r="Y101" s="318"/>
      <c r="Z101" s="333"/>
      <c r="AA101" s="65"/>
      <c r="AB101" s="315">
        <v>6</v>
      </c>
      <c r="AC101" s="89"/>
      <c r="AD101" s="316"/>
      <c r="AE101" s="317"/>
      <c r="AF101" s="318"/>
      <c r="AG101" s="318"/>
      <c r="AH101" s="319">
        <v>6</v>
      </c>
      <c r="AI101" s="89"/>
      <c r="AJ101" s="316"/>
      <c r="AK101" s="317"/>
      <c r="AL101" s="318"/>
      <c r="AM101" s="333"/>
      <c r="AN101" s="65"/>
      <c r="AO101" s="315">
        <v>6</v>
      </c>
      <c r="AP101" s="89"/>
      <c r="AQ101" s="316"/>
      <c r="AR101" s="317"/>
      <c r="AS101" s="318"/>
      <c r="AT101" s="318"/>
      <c r="AU101" s="319">
        <v>6</v>
      </c>
      <c r="AV101" s="89"/>
      <c r="AW101" s="316"/>
      <c r="AX101" s="317"/>
      <c r="AY101" s="318"/>
      <c r="AZ101" s="333"/>
      <c r="BA101" s="65"/>
      <c r="BB101" s="315">
        <v>6</v>
      </c>
      <c r="BC101" s="89"/>
      <c r="BD101" s="316"/>
      <c r="BE101" s="317"/>
      <c r="BF101" s="318"/>
      <c r="BG101" s="318"/>
      <c r="BH101" s="319">
        <v>6</v>
      </c>
      <c r="BI101" s="89"/>
      <c r="BJ101" s="316"/>
      <c r="BK101" s="317"/>
      <c r="BL101" s="318"/>
      <c r="BM101" s="333"/>
    </row>
    <row r="102" spans="1:65" ht="13.5" customHeight="1" thickBot="1" x14ac:dyDescent="0.25">
      <c r="A102" s="314"/>
      <c r="B102" s="315"/>
      <c r="C102" s="89"/>
      <c r="D102" s="316"/>
      <c r="E102" s="317"/>
      <c r="F102" s="318"/>
      <c r="G102" s="318"/>
      <c r="H102" s="319"/>
      <c r="I102" s="89"/>
      <c r="J102" s="316"/>
      <c r="K102" s="317"/>
      <c r="L102" s="318"/>
      <c r="M102" s="333"/>
      <c r="N102" s="65"/>
      <c r="O102" s="315"/>
      <c r="P102" s="89"/>
      <c r="Q102" s="316"/>
      <c r="R102" s="317"/>
      <c r="S102" s="318"/>
      <c r="T102" s="318"/>
      <c r="U102" s="319"/>
      <c r="V102" s="89"/>
      <c r="W102" s="316"/>
      <c r="X102" s="317"/>
      <c r="Y102" s="318"/>
      <c r="Z102" s="333"/>
      <c r="AA102" s="65"/>
      <c r="AB102" s="315"/>
      <c r="AC102" s="89"/>
      <c r="AD102" s="316"/>
      <c r="AE102" s="317"/>
      <c r="AF102" s="318"/>
      <c r="AG102" s="318"/>
      <c r="AH102" s="319"/>
      <c r="AI102" s="89"/>
      <c r="AJ102" s="316"/>
      <c r="AK102" s="317"/>
      <c r="AL102" s="318"/>
      <c r="AM102" s="333"/>
      <c r="AN102" s="65"/>
      <c r="AO102" s="315"/>
      <c r="AP102" s="89"/>
      <c r="AQ102" s="316"/>
      <c r="AR102" s="317"/>
      <c r="AS102" s="318"/>
      <c r="AT102" s="318"/>
      <c r="AU102" s="319"/>
      <c r="AV102" s="89"/>
      <c r="AW102" s="316"/>
      <c r="AX102" s="317"/>
      <c r="AY102" s="318"/>
      <c r="AZ102" s="333"/>
      <c r="BA102" s="65"/>
      <c r="BB102" s="315"/>
      <c r="BC102" s="89"/>
      <c r="BD102" s="316"/>
      <c r="BE102" s="317"/>
      <c r="BF102" s="318"/>
      <c r="BG102" s="318"/>
      <c r="BH102" s="319"/>
      <c r="BI102" s="89"/>
      <c r="BJ102" s="316"/>
      <c r="BK102" s="317"/>
      <c r="BL102" s="318"/>
      <c r="BM102" s="333"/>
    </row>
    <row r="103" spans="1:65" ht="13.5" customHeight="1" thickBot="1" x14ac:dyDescent="0.25">
      <c r="A103" s="90"/>
      <c r="B103" s="334" t="s">
        <v>52</v>
      </c>
      <c r="C103" s="335"/>
      <c r="D103" s="336" t="s">
        <v>53</v>
      </c>
      <c r="E103" s="335"/>
      <c r="F103" s="296"/>
      <c r="G103" s="297"/>
      <c r="H103" s="336" t="s">
        <v>52</v>
      </c>
      <c r="I103" s="335"/>
      <c r="J103" s="336" t="s">
        <v>53</v>
      </c>
      <c r="K103" s="335"/>
      <c r="L103" s="296"/>
      <c r="M103" s="299"/>
      <c r="N103" s="65"/>
      <c r="O103" s="334" t="s">
        <v>52</v>
      </c>
      <c r="P103" s="335"/>
      <c r="Q103" s="336" t="s">
        <v>53</v>
      </c>
      <c r="R103" s="335"/>
      <c r="S103" s="296"/>
      <c r="T103" s="297"/>
      <c r="U103" s="337" t="s">
        <v>52</v>
      </c>
      <c r="V103" s="338"/>
      <c r="W103" s="337" t="s">
        <v>53</v>
      </c>
      <c r="X103" s="338"/>
      <c r="Y103" s="296"/>
      <c r="Z103" s="299"/>
      <c r="AA103" s="65"/>
      <c r="AB103" s="358" t="s">
        <v>52</v>
      </c>
      <c r="AC103" s="338"/>
      <c r="AD103" s="337" t="s">
        <v>53</v>
      </c>
      <c r="AE103" s="338"/>
      <c r="AF103" s="296"/>
      <c r="AG103" s="297"/>
      <c r="AH103" s="337" t="s">
        <v>52</v>
      </c>
      <c r="AI103" s="338"/>
      <c r="AJ103" s="337" t="s">
        <v>53</v>
      </c>
      <c r="AK103" s="338"/>
      <c r="AL103" s="296"/>
      <c r="AM103" s="299"/>
      <c r="AN103" s="65"/>
      <c r="AO103" s="358" t="s">
        <v>52</v>
      </c>
      <c r="AP103" s="338"/>
      <c r="AQ103" s="337" t="s">
        <v>53</v>
      </c>
      <c r="AR103" s="338"/>
      <c r="AS103" s="296"/>
      <c r="AT103" s="297"/>
      <c r="AU103" s="337" t="s">
        <v>52</v>
      </c>
      <c r="AV103" s="338"/>
      <c r="AW103" s="337" t="s">
        <v>53</v>
      </c>
      <c r="AX103" s="338"/>
      <c r="AY103" s="296"/>
      <c r="AZ103" s="299"/>
      <c r="BA103" s="65"/>
      <c r="BB103" s="358" t="s">
        <v>52</v>
      </c>
      <c r="BC103" s="338"/>
      <c r="BD103" s="337" t="s">
        <v>53</v>
      </c>
      <c r="BE103" s="338"/>
      <c r="BF103" s="353"/>
      <c r="BG103" s="359"/>
      <c r="BH103" s="337" t="s">
        <v>52</v>
      </c>
      <c r="BI103" s="338"/>
      <c r="BJ103" s="337" t="s">
        <v>53</v>
      </c>
      <c r="BK103" s="338"/>
      <c r="BL103" s="353"/>
      <c r="BM103" s="354"/>
    </row>
    <row r="104" spans="1:65" ht="10.5" customHeight="1" thickBot="1" x14ac:dyDescent="0.25">
      <c r="A104" s="65"/>
      <c r="B104" s="14"/>
      <c r="C104" s="65"/>
      <c r="D104" s="14"/>
      <c r="E104" s="14"/>
      <c r="F104" s="91"/>
      <c r="G104" s="91"/>
      <c r="H104" s="14"/>
      <c r="I104" s="65"/>
      <c r="J104" s="14"/>
      <c r="K104" s="14"/>
      <c r="L104" s="91"/>
      <c r="M104" s="91"/>
      <c r="N104" s="65"/>
      <c r="O104" s="14"/>
      <c r="P104" s="65"/>
      <c r="Q104" s="14"/>
      <c r="R104" s="14"/>
      <c r="S104" s="91"/>
      <c r="T104" s="91"/>
      <c r="U104" s="14"/>
      <c r="V104" s="65"/>
      <c r="W104" s="14"/>
      <c r="X104" s="14"/>
      <c r="Y104" s="91"/>
      <c r="Z104" s="91"/>
      <c r="AA104" s="65"/>
      <c r="AB104" s="14"/>
      <c r="AC104" s="65"/>
      <c r="AD104" s="14"/>
      <c r="AE104" s="14"/>
      <c r="AF104" s="91"/>
      <c r="AG104" s="91"/>
      <c r="AH104" s="14"/>
      <c r="AI104" s="65"/>
      <c r="AJ104" s="14"/>
      <c r="AK104" s="14"/>
      <c r="AL104" s="91"/>
      <c r="AM104" s="91"/>
      <c r="AN104" s="65"/>
      <c r="AO104" s="14"/>
      <c r="AP104" s="65"/>
      <c r="AQ104" s="14"/>
      <c r="AR104" s="14"/>
      <c r="AS104" s="91"/>
      <c r="AT104" s="91"/>
      <c r="AU104" s="14"/>
      <c r="AV104" s="65"/>
      <c r="AW104" s="14"/>
      <c r="AX104" s="14"/>
      <c r="AY104" s="91"/>
      <c r="AZ104" s="91"/>
      <c r="BA104" s="65"/>
      <c r="BB104" s="14"/>
      <c r="BC104" s="65"/>
      <c r="BD104" s="14"/>
      <c r="BE104" s="14"/>
      <c r="BF104" s="91"/>
      <c r="BG104" s="91"/>
      <c r="BH104" s="14"/>
      <c r="BI104" s="65"/>
      <c r="BJ104" s="14"/>
      <c r="BK104" s="14"/>
      <c r="BL104" s="91"/>
      <c r="BM104" s="91"/>
    </row>
    <row r="105" spans="1:65" ht="15" customHeight="1" thickBot="1" x14ac:dyDescent="0.25">
      <c r="A105" s="65"/>
      <c r="B105" s="243" t="s">
        <v>54</v>
      </c>
      <c r="C105" s="355"/>
      <c r="D105" s="355"/>
      <c r="E105" s="355"/>
      <c r="F105" s="356" t="str">
        <f>O85</f>
        <v>Vršovice</v>
      </c>
      <c r="G105" s="356"/>
      <c r="H105" s="356"/>
      <c r="I105" s="356"/>
      <c r="J105" s="356"/>
      <c r="K105" s="357"/>
      <c r="L105" s="244" t="s">
        <v>55</v>
      </c>
      <c r="M105" s="244"/>
      <c r="N105" s="244"/>
      <c r="O105" s="244"/>
      <c r="P105" s="355"/>
      <c r="Q105" s="356" t="str">
        <f>AB85</f>
        <v>SAVO B</v>
      </c>
      <c r="R105" s="356"/>
      <c r="S105" s="356"/>
      <c r="T105" s="356"/>
      <c r="U105" s="356"/>
      <c r="V105" s="357"/>
      <c r="W105" s="294" t="s">
        <v>107</v>
      </c>
      <c r="X105" s="295"/>
      <c r="Y105" s="295"/>
      <c r="Z105" s="65"/>
      <c r="AA105" s="292" t="s">
        <v>111</v>
      </c>
      <c r="AB105" s="293"/>
      <c r="AC105" s="293"/>
      <c r="AD105" s="293"/>
      <c r="AE105" s="293"/>
      <c r="AF105" s="92" t="s">
        <v>65</v>
      </c>
      <c r="AG105" s="93" t="s">
        <v>66</v>
      </c>
      <c r="AH105" s="65"/>
      <c r="AI105" s="94" t="s">
        <v>56</v>
      </c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</row>
    <row r="106" spans="1:65" ht="15" customHeight="1" x14ac:dyDescent="0.2">
      <c r="A106" s="64"/>
      <c r="B106" s="339" t="s">
        <v>57</v>
      </c>
      <c r="C106" s="340"/>
      <c r="D106" s="340"/>
      <c r="E106" s="340"/>
      <c r="F106" s="340"/>
      <c r="G106" s="340"/>
      <c r="H106" s="340"/>
      <c r="I106" s="340"/>
      <c r="J106" s="341" t="s">
        <v>58</v>
      </c>
      <c r="K106" s="342"/>
      <c r="L106" s="343" t="s">
        <v>57</v>
      </c>
      <c r="M106" s="340"/>
      <c r="N106" s="340"/>
      <c r="O106" s="340"/>
      <c r="P106" s="340"/>
      <c r="Q106" s="340"/>
      <c r="R106" s="340"/>
      <c r="S106" s="340"/>
      <c r="T106" s="340"/>
      <c r="U106" s="341" t="s">
        <v>58</v>
      </c>
      <c r="V106" s="342"/>
      <c r="W106" s="95" t="s">
        <v>59</v>
      </c>
      <c r="X106" s="96" t="s">
        <v>108</v>
      </c>
      <c r="Y106" s="344" t="s">
        <v>109</v>
      </c>
      <c r="Z106" s="345"/>
      <c r="AA106" s="96" t="s">
        <v>60</v>
      </c>
      <c r="AB106" s="97" t="s">
        <v>61</v>
      </c>
      <c r="AC106" s="98" t="s">
        <v>62</v>
      </c>
      <c r="AD106" s="346" t="s">
        <v>63</v>
      </c>
      <c r="AE106" s="347"/>
      <c r="AF106" s="347"/>
      <c r="AG106" s="348"/>
      <c r="AH106" s="64"/>
      <c r="AI106" s="349"/>
      <c r="AJ106" s="349"/>
      <c r="AK106" s="349"/>
      <c r="AL106" s="349"/>
      <c r="AM106" s="349"/>
      <c r="AN106" s="349"/>
      <c r="AO106" s="349"/>
      <c r="AP106" s="349"/>
      <c r="AQ106" s="349"/>
      <c r="AR106" s="349"/>
      <c r="AS106" s="349"/>
      <c r="AT106" s="349"/>
      <c r="AU106" s="349"/>
      <c r="AV106" s="349"/>
      <c r="AW106" s="349"/>
      <c r="AX106" s="349"/>
      <c r="AY106" s="349"/>
      <c r="AZ106" s="349"/>
      <c r="BA106" s="349"/>
      <c r="BB106" s="64"/>
      <c r="BC106" s="350" t="s">
        <v>64</v>
      </c>
      <c r="BD106" s="351"/>
      <c r="BE106" s="351"/>
      <c r="BF106" s="351"/>
      <c r="BG106" s="351"/>
      <c r="BH106" s="351"/>
      <c r="BI106" s="351"/>
      <c r="BJ106" s="351"/>
      <c r="BK106" s="351"/>
      <c r="BL106" s="351"/>
      <c r="BM106" s="352"/>
    </row>
    <row r="107" spans="1:65" ht="15" customHeight="1" x14ac:dyDescent="0.2">
      <c r="A107" s="65"/>
      <c r="B107" s="419"/>
      <c r="C107" s="420"/>
      <c r="D107" s="420"/>
      <c r="E107" s="420"/>
      <c r="F107" s="420"/>
      <c r="G107" s="420"/>
      <c r="H107" s="420"/>
      <c r="I107" s="420"/>
      <c r="J107" s="401"/>
      <c r="K107" s="402"/>
      <c r="L107" s="403"/>
      <c r="M107" s="403"/>
      <c r="N107" s="403"/>
      <c r="O107" s="403"/>
      <c r="P107" s="403"/>
      <c r="Q107" s="403"/>
      <c r="R107" s="403"/>
      <c r="S107" s="403"/>
      <c r="T107" s="404"/>
      <c r="U107" s="401"/>
      <c r="V107" s="402"/>
      <c r="W107" s="99"/>
      <c r="X107" s="89"/>
      <c r="Y107" s="316"/>
      <c r="Z107" s="317"/>
      <c r="AA107" s="89"/>
      <c r="AB107" s="89"/>
      <c r="AC107" s="89"/>
      <c r="AD107" s="316"/>
      <c r="AE107" s="366"/>
      <c r="AF107" s="366"/>
      <c r="AG107" s="367"/>
      <c r="AH107" s="65"/>
      <c r="AI107" s="349"/>
      <c r="AJ107" s="349"/>
      <c r="AK107" s="349"/>
      <c r="AL107" s="349"/>
      <c r="AM107" s="349"/>
      <c r="AN107" s="349"/>
      <c r="AO107" s="349"/>
      <c r="AP107" s="349"/>
      <c r="AQ107" s="349"/>
      <c r="AR107" s="349"/>
      <c r="AS107" s="349"/>
      <c r="AT107" s="349"/>
      <c r="AU107" s="349"/>
      <c r="AV107" s="349"/>
      <c r="AW107" s="349"/>
      <c r="AX107" s="349"/>
      <c r="AY107" s="349"/>
      <c r="AZ107" s="349"/>
      <c r="BA107" s="349"/>
      <c r="BB107" s="65"/>
      <c r="BC107" s="372"/>
      <c r="BD107" s="349"/>
      <c r="BE107" s="343"/>
      <c r="BF107" s="360" t="s">
        <v>65</v>
      </c>
      <c r="BG107" s="349"/>
      <c r="BH107" s="343"/>
      <c r="BI107" s="360" t="s">
        <v>66</v>
      </c>
      <c r="BJ107" s="343"/>
      <c r="BK107" s="360" t="s">
        <v>67</v>
      </c>
      <c r="BL107" s="349"/>
      <c r="BM107" s="361"/>
    </row>
    <row r="108" spans="1:65" ht="15" customHeight="1" x14ac:dyDescent="0.2">
      <c r="A108" s="65"/>
      <c r="B108" s="417"/>
      <c r="C108" s="418"/>
      <c r="D108" s="418"/>
      <c r="E108" s="418"/>
      <c r="F108" s="418"/>
      <c r="G108" s="418"/>
      <c r="H108" s="418"/>
      <c r="I108" s="418"/>
      <c r="J108" s="401"/>
      <c r="K108" s="402"/>
      <c r="L108" s="399"/>
      <c r="M108" s="399"/>
      <c r="N108" s="399"/>
      <c r="O108" s="399"/>
      <c r="P108" s="399"/>
      <c r="Q108" s="399"/>
      <c r="R108" s="399"/>
      <c r="S108" s="399"/>
      <c r="T108" s="400"/>
      <c r="U108" s="401"/>
      <c r="V108" s="402"/>
      <c r="W108" s="99"/>
      <c r="X108" s="89"/>
      <c r="Y108" s="316"/>
      <c r="Z108" s="317"/>
      <c r="AA108" s="89"/>
      <c r="AB108" s="89"/>
      <c r="AC108" s="89"/>
      <c r="AD108" s="316"/>
      <c r="AE108" s="366"/>
      <c r="AF108" s="366"/>
      <c r="AG108" s="367"/>
      <c r="AH108" s="65"/>
      <c r="AI108" s="349"/>
      <c r="AJ108" s="349"/>
      <c r="AK108" s="349"/>
      <c r="AL108" s="349"/>
      <c r="AM108" s="349"/>
      <c r="AN108" s="349"/>
      <c r="AO108" s="349"/>
      <c r="AP108" s="349"/>
      <c r="AQ108" s="349"/>
      <c r="AR108" s="349"/>
      <c r="AS108" s="349"/>
      <c r="AT108" s="349"/>
      <c r="AU108" s="349"/>
      <c r="AV108" s="349"/>
      <c r="AW108" s="349"/>
      <c r="AX108" s="349"/>
      <c r="AY108" s="349"/>
      <c r="AZ108" s="349"/>
      <c r="BA108" s="349"/>
      <c r="BB108" s="65"/>
      <c r="BC108" s="327" t="s">
        <v>41</v>
      </c>
      <c r="BD108" s="302"/>
      <c r="BE108" s="303"/>
      <c r="BF108" s="100"/>
      <c r="BG108" s="101"/>
      <c r="BH108" s="102"/>
      <c r="BI108" s="100"/>
      <c r="BJ108" s="102"/>
      <c r="BK108" s="100"/>
      <c r="BL108" s="101"/>
      <c r="BM108" s="103"/>
    </row>
    <row r="109" spans="1:65" ht="15" customHeight="1" x14ac:dyDescent="0.2">
      <c r="A109" s="65"/>
      <c r="B109" s="417"/>
      <c r="C109" s="418"/>
      <c r="D109" s="418"/>
      <c r="E109" s="418"/>
      <c r="F109" s="418"/>
      <c r="G109" s="418"/>
      <c r="H109" s="418"/>
      <c r="I109" s="418"/>
      <c r="J109" s="401"/>
      <c r="K109" s="402"/>
      <c r="L109" s="399"/>
      <c r="M109" s="399"/>
      <c r="N109" s="399"/>
      <c r="O109" s="399"/>
      <c r="P109" s="399"/>
      <c r="Q109" s="399"/>
      <c r="R109" s="399"/>
      <c r="S109" s="399"/>
      <c r="T109" s="400"/>
      <c r="U109" s="401"/>
      <c r="V109" s="402"/>
      <c r="W109" s="99"/>
      <c r="X109" s="89"/>
      <c r="Y109" s="316"/>
      <c r="Z109" s="317"/>
      <c r="AA109" s="89"/>
      <c r="AB109" s="89"/>
      <c r="AC109" s="89"/>
      <c r="AD109" s="316"/>
      <c r="AE109" s="366"/>
      <c r="AF109" s="366"/>
      <c r="AG109" s="367"/>
      <c r="AH109" s="65"/>
      <c r="AI109" s="349"/>
      <c r="AJ109" s="349"/>
      <c r="AK109" s="349"/>
      <c r="AL109" s="349"/>
      <c r="AM109" s="349"/>
      <c r="AN109" s="349"/>
      <c r="AO109" s="349"/>
      <c r="AP109" s="349"/>
      <c r="AQ109" s="349"/>
      <c r="AR109" s="349"/>
      <c r="AS109" s="349"/>
      <c r="AT109" s="349"/>
      <c r="AU109" s="349"/>
      <c r="AV109" s="349"/>
      <c r="AW109" s="349"/>
      <c r="AX109" s="349"/>
      <c r="AY109" s="349"/>
      <c r="AZ109" s="349"/>
      <c r="BA109" s="349"/>
      <c r="BB109" s="65"/>
      <c r="BC109" s="327" t="s">
        <v>42</v>
      </c>
      <c r="BD109" s="302"/>
      <c r="BE109" s="303"/>
      <c r="BF109" s="88"/>
      <c r="BG109" s="86"/>
      <c r="BH109" s="87"/>
      <c r="BI109" s="88"/>
      <c r="BJ109" s="87"/>
      <c r="BK109" s="100"/>
      <c r="BL109" s="101"/>
      <c r="BM109" s="103"/>
    </row>
    <row r="110" spans="1:65" ht="15" customHeight="1" x14ac:dyDescent="0.2">
      <c r="A110" s="65"/>
      <c r="B110" s="421"/>
      <c r="C110" s="399"/>
      <c r="D110" s="399"/>
      <c r="E110" s="399"/>
      <c r="F110" s="399"/>
      <c r="G110" s="399"/>
      <c r="H110" s="399"/>
      <c r="I110" s="400"/>
      <c r="J110" s="401"/>
      <c r="K110" s="402"/>
      <c r="L110" s="399"/>
      <c r="M110" s="399"/>
      <c r="N110" s="399"/>
      <c r="O110" s="399"/>
      <c r="P110" s="399"/>
      <c r="Q110" s="399"/>
      <c r="R110" s="399"/>
      <c r="S110" s="399"/>
      <c r="T110" s="400"/>
      <c r="U110" s="401"/>
      <c r="V110" s="402"/>
      <c r="W110" s="99"/>
      <c r="X110" s="89"/>
      <c r="Y110" s="316"/>
      <c r="Z110" s="317"/>
      <c r="AA110" s="89"/>
      <c r="AB110" s="89"/>
      <c r="AC110" s="89"/>
      <c r="AD110" s="316"/>
      <c r="AE110" s="366"/>
      <c r="AF110" s="366"/>
      <c r="AG110" s="367"/>
      <c r="AH110" s="65"/>
      <c r="AI110" s="349"/>
      <c r="AJ110" s="349"/>
      <c r="AK110" s="349"/>
      <c r="AL110" s="349"/>
      <c r="AM110" s="349"/>
      <c r="AN110" s="349"/>
      <c r="AO110" s="349"/>
      <c r="AP110" s="349"/>
      <c r="AQ110" s="349"/>
      <c r="AR110" s="349"/>
      <c r="AS110" s="349"/>
      <c r="AT110" s="349"/>
      <c r="AU110" s="349"/>
      <c r="AV110" s="349"/>
      <c r="AW110" s="349"/>
      <c r="AX110" s="349"/>
      <c r="AY110" s="349"/>
      <c r="AZ110" s="349"/>
      <c r="BA110" s="349"/>
      <c r="BB110" s="65"/>
      <c r="BC110" s="327" t="s">
        <v>43</v>
      </c>
      <c r="BD110" s="302"/>
      <c r="BE110" s="303"/>
      <c r="BF110" s="88"/>
      <c r="BG110" s="86"/>
      <c r="BH110" s="87"/>
      <c r="BI110" s="88"/>
      <c r="BJ110" s="87"/>
      <c r="BK110" s="100"/>
      <c r="BL110" s="101"/>
      <c r="BM110" s="103"/>
    </row>
    <row r="111" spans="1:65" ht="15" customHeight="1" x14ac:dyDescent="0.2">
      <c r="A111" s="65"/>
      <c r="B111" s="405" t="s">
        <v>113</v>
      </c>
      <c r="C111" s="406"/>
      <c r="D111" s="406"/>
      <c r="E111" s="406"/>
      <c r="F111" s="406"/>
      <c r="G111" s="406"/>
      <c r="H111" s="406"/>
      <c r="I111" s="407"/>
      <c r="J111" s="401"/>
      <c r="K111" s="402"/>
      <c r="L111" s="405" t="s">
        <v>114</v>
      </c>
      <c r="M111" s="406"/>
      <c r="N111" s="406"/>
      <c r="O111" s="406"/>
      <c r="P111" s="406"/>
      <c r="Q111" s="406"/>
      <c r="R111" s="406"/>
      <c r="S111" s="406"/>
      <c r="T111" s="407"/>
      <c r="U111" s="401"/>
      <c r="V111" s="402"/>
      <c r="W111" s="99"/>
      <c r="X111" s="89"/>
      <c r="Y111" s="316"/>
      <c r="Z111" s="317"/>
      <c r="AA111" s="89"/>
      <c r="AB111" s="89"/>
      <c r="AC111" s="89"/>
      <c r="AD111" s="316"/>
      <c r="AE111" s="366"/>
      <c r="AF111" s="366"/>
      <c r="AG111" s="367"/>
      <c r="AH111" s="65"/>
      <c r="AI111" s="349"/>
      <c r="AJ111" s="349"/>
      <c r="AK111" s="349"/>
      <c r="AL111" s="349"/>
      <c r="AM111" s="349"/>
      <c r="AN111" s="349"/>
      <c r="AO111" s="349"/>
      <c r="AP111" s="349"/>
      <c r="AQ111" s="349"/>
      <c r="AR111" s="349"/>
      <c r="AS111" s="349"/>
      <c r="AT111" s="349"/>
      <c r="AU111" s="349"/>
      <c r="AV111" s="349"/>
      <c r="AW111" s="349"/>
      <c r="AX111" s="349"/>
      <c r="AY111" s="349"/>
      <c r="AZ111" s="349"/>
      <c r="BA111" s="349"/>
      <c r="BB111" s="65"/>
      <c r="BC111" s="327" t="s">
        <v>44</v>
      </c>
      <c r="BD111" s="302"/>
      <c r="BE111" s="303"/>
      <c r="BF111" s="88"/>
      <c r="BG111" s="86"/>
      <c r="BH111" s="87"/>
      <c r="BI111" s="88"/>
      <c r="BJ111" s="87"/>
      <c r="BK111" s="100"/>
      <c r="BL111" s="101"/>
      <c r="BM111" s="103"/>
    </row>
    <row r="112" spans="1:65" ht="15" customHeight="1" x14ac:dyDescent="0.2">
      <c r="A112" s="65"/>
      <c r="B112" s="417"/>
      <c r="C112" s="418"/>
      <c r="D112" s="418"/>
      <c r="E112" s="418"/>
      <c r="F112" s="418"/>
      <c r="G112" s="418"/>
      <c r="H112" s="418"/>
      <c r="I112" s="418"/>
      <c r="J112" s="401"/>
      <c r="K112" s="402"/>
      <c r="L112" s="399"/>
      <c r="M112" s="399"/>
      <c r="N112" s="399"/>
      <c r="O112" s="399"/>
      <c r="P112" s="399"/>
      <c r="Q112" s="399"/>
      <c r="R112" s="399"/>
      <c r="S112" s="399"/>
      <c r="T112" s="400"/>
      <c r="U112" s="401"/>
      <c r="V112" s="402"/>
      <c r="W112" s="99"/>
      <c r="X112" s="89"/>
      <c r="Y112" s="316"/>
      <c r="Z112" s="317"/>
      <c r="AA112" s="89"/>
      <c r="AB112" s="89"/>
      <c r="AC112" s="89"/>
      <c r="AD112" s="316"/>
      <c r="AE112" s="366"/>
      <c r="AF112" s="366"/>
      <c r="AG112" s="367"/>
      <c r="AH112" s="65"/>
      <c r="AI112" s="349"/>
      <c r="AJ112" s="349"/>
      <c r="AK112" s="349"/>
      <c r="AL112" s="349"/>
      <c r="AM112" s="349"/>
      <c r="AN112" s="349"/>
      <c r="AO112" s="349"/>
      <c r="AP112" s="349"/>
      <c r="AQ112" s="349"/>
      <c r="AR112" s="349"/>
      <c r="AS112" s="349"/>
      <c r="AT112" s="349"/>
      <c r="AU112" s="349"/>
      <c r="AV112" s="349"/>
      <c r="AW112" s="349"/>
      <c r="AX112" s="349"/>
      <c r="AY112" s="349"/>
      <c r="AZ112" s="349"/>
      <c r="BA112" s="349"/>
      <c r="BB112" s="65"/>
      <c r="BC112" s="327" t="s">
        <v>45</v>
      </c>
      <c r="BD112" s="302"/>
      <c r="BE112" s="303"/>
      <c r="BF112" s="88"/>
      <c r="BG112" s="86"/>
      <c r="BH112" s="87"/>
      <c r="BI112" s="88"/>
      <c r="BJ112" s="87"/>
      <c r="BK112" s="100"/>
      <c r="BL112" s="101"/>
      <c r="BM112" s="103"/>
    </row>
    <row r="113" spans="1:65" ht="15" customHeight="1" x14ac:dyDescent="0.2">
      <c r="A113" s="65"/>
      <c r="B113" s="422"/>
      <c r="C113" s="423"/>
      <c r="D113" s="423"/>
      <c r="E113" s="423"/>
      <c r="F113" s="423"/>
      <c r="G113" s="423"/>
      <c r="H113" s="423"/>
      <c r="I113" s="423"/>
      <c r="J113" s="401"/>
      <c r="K113" s="402"/>
      <c r="L113" s="399"/>
      <c r="M113" s="399"/>
      <c r="N113" s="399"/>
      <c r="O113" s="399"/>
      <c r="P113" s="399"/>
      <c r="Q113" s="399"/>
      <c r="R113" s="399"/>
      <c r="S113" s="399"/>
      <c r="T113" s="400"/>
      <c r="U113" s="401"/>
      <c r="V113" s="402"/>
      <c r="W113" s="99"/>
      <c r="X113" s="89"/>
      <c r="Y113" s="316"/>
      <c r="Z113" s="317"/>
      <c r="AA113" s="89"/>
      <c r="AB113" s="89"/>
      <c r="AC113" s="89"/>
      <c r="AD113" s="316"/>
      <c r="AE113" s="366"/>
      <c r="AF113" s="366"/>
      <c r="AG113" s="367"/>
      <c r="AH113" s="65"/>
      <c r="AI113" s="349"/>
      <c r="AJ113" s="349"/>
      <c r="AK113" s="349"/>
      <c r="AL113" s="349"/>
      <c r="AM113" s="349"/>
      <c r="AN113" s="349"/>
      <c r="AO113" s="349"/>
      <c r="AP113" s="349"/>
      <c r="AQ113" s="349"/>
      <c r="AR113" s="349"/>
      <c r="AS113" s="349"/>
      <c r="AT113" s="349"/>
      <c r="AU113" s="349"/>
      <c r="AV113" s="349"/>
      <c r="AW113" s="349"/>
      <c r="AX113" s="349"/>
      <c r="AY113" s="349"/>
      <c r="AZ113" s="349"/>
      <c r="BA113" s="349"/>
      <c r="BB113" s="65"/>
      <c r="BC113" s="327" t="s">
        <v>68</v>
      </c>
      <c r="BD113" s="302"/>
      <c r="BE113" s="303"/>
      <c r="BF113" s="88"/>
      <c r="BG113" s="86"/>
      <c r="BH113" s="87"/>
      <c r="BI113" s="88"/>
      <c r="BJ113" s="87"/>
      <c r="BK113" s="100"/>
      <c r="BL113" s="101"/>
      <c r="BM113" s="103"/>
    </row>
    <row r="114" spans="1:65" ht="15" customHeight="1" x14ac:dyDescent="0.2">
      <c r="A114" s="65"/>
      <c r="B114" s="417"/>
      <c r="C114" s="418"/>
      <c r="D114" s="418"/>
      <c r="E114" s="418"/>
      <c r="F114" s="418"/>
      <c r="G114" s="418"/>
      <c r="H114" s="418"/>
      <c r="I114" s="418"/>
      <c r="J114" s="401"/>
      <c r="K114" s="402"/>
      <c r="L114" s="399"/>
      <c r="M114" s="399"/>
      <c r="N114" s="399"/>
      <c r="O114" s="399"/>
      <c r="P114" s="399"/>
      <c r="Q114" s="399"/>
      <c r="R114" s="399"/>
      <c r="S114" s="399"/>
      <c r="T114" s="400"/>
      <c r="U114" s="401"/>
      <c r="V114" s="402"/>
      <c r="W114" s="99"/>
      <c r="X114" s="89"/>
      <c r="Y114" s="316"/>
      <c r="Z114" s="317"/>
      <c r="AA114" s="89"/>
      <c r="AB114" s="89"/>
      <c r="AC114" s="89"/>
      <c r="AD114" s="316"/>
      <c r="AE114" s="366"/>
      <c r="AF114" s="366"/>
      <c r="AG114" s="367"/>
      <c r="AH114" s="65"/>
      <c r="AI114" s="349"/>
      <c r="AJ114" s="349"/>
      <c r="AK114" s="349"/>
      <c r="AL114" s="349"/>
      <c r="AM114" s="349"/>
      <c r="AN114" s="349"/>
      <c r="AO114" s="349"/>
      <c r="AP114" s="349"/>
      <c r="AQ114" s="349"/>
      <c r="AR114" s="349"/>
      <c r="AS114" s="349"/>
      <c r="AT114" s="349"/>
      <c r="AU114" s="349"/>
      <c r="AV114" s="349"/>
      <c r="AW114" s="349"/>
      <c r="AX114" s="349"/>
      <c r="AY114" s="349"/>
      <c r="AZ114" s="349"/>
      <c r="BA114" s="349"/>
      <c r="BB114" s="65"/>
      <c r="BC114" s="327" t="s">
        <v>69</v>
      </c>
      <c r="BD114" s="302"/>
      <c r="BE114" s="302"/>
      <c r="BF114" s="302"/>
      <c r="BG114" s="302"/>
      <c r="BH114" s="302"/>
      <c r="BI114" s="302"/>
      <c r="BJ114" s="302"/>
      <c r="BK114" s="379" t="s">
        <v>70</v>
      </c>
      <c r="BL114" s="379"/>
      <c r="BM114" s="380"/>
    </row>
    <row r="115" spans="1:65" ht="15" customHeight="1" x14ac:dyDescent="0.2">
      <c r="A115" s="65"/>
      <c r="B115" s="422"/>
      <c r="C115" s="423"/>
      <c r="D115" s="423"/>
      <c r="E115" s="423"/>
      <c r="F115" s="423"/>
      <c r="G115" s="423"/>
      <c r="H115" s="423"/>
      <c r="I115" s="423"/>
      <c r="J115" s="401"/>
      <c r="K115" s="402"/>
      <c r="L115" s="399"/>
      <c r="M115" s="399"/>
      <c r="N115" s="399"/>
      <c r="O115" s="399"/>
      <c r="P115" s="399"/>
      <c r="Q115" s="399"/>
      <c r="R115" s="399"/>
      <c r="S115" s="399"/>
      <c r="T115" s="400"/>
      <c r="U115" s="401"/>
      <c r="V115" s="402"/>
      <c r="W115" s="99"/>
      <c r="X115" s="89"/>
      <c r="Y115" s="316"/>
      <c r="Z115" s="317"/>
      <c r="AA115" s="89"/>
      <c r="AB115" s="89"/>
      <c r="AC115" s="89"/>
      <c r="AD115" s="316"/>
      <c r="AE115" s="366"/>
      <c r="AF115" s="366"/>
      <c r="AG115" s="367"/>
      <c r="AH115" s="65"/>
      <c r="AI115" s="349"/>
      <c r="AJ115" s="349"/>
      <c r="AK115" s="349"/>
      <c r="AL115" s="349"/>
      <c r="AM115" s="349"/>
      <c r="AN115" s="349"/>
      <c r="AO115" s="349"/>
      <c r="AP115" s="349"/>
      <c r="AQ115" s="349"/>
      <c r="AR115" s="349"/>
      <c r="AS115" s="349"/>
      <c r="AT115" s="349"/>
      <c r="AU115" s="349"/>
      <c r="AV115" s="349"/>
      <c r="AW115" s="349"/>
      <c r="AX115" s="349"/>
      <c r="AY115" s="349"/>
      <c r="AZ115" s="349"/>
      <c r="BA115" s="349"/>
      <c r="BB115" s="65"/>
      <c r="BC115" s="381"/>
      <c r="BD115" s="382"/>
      <c r="BE115" s="382"/>
      <c r="BF115" s="382"/>
      <c r="BG115" s="382"/>
      <c r="BH115" s="382"/>
      <c r="BI115" s="382"/>
      <c r="BJ115" s="382"/>
      <c r="BK115" s="383" t="s">
        <v>71</v>
      </c>
      <c r="BL115" s="383"/>
      <c r="BM115" s="384"/>
    </row>
    <row r="116" spans="1:65" ht="15" customHeight="1" thickBot="1" x14ac:dyDescent="0.25">
      <c r="A116" s="65"/>
      <c r="B116" s="417"/>
      <c r="C116" s="418"/>
      <c r="D116" s="418"/>
      <c r="E116" s="418"/>
      <c r="F116" s="418"/>
      <c r="G116" s="418"/>
      <c r="H116" s="418"/>
      <c r="I116" s="418"/>
      <c r="J116" s="401"/>
      <c r="K116" s="402"/>
      <c r="L116" s="399"/>
      <c r="M116" s="399"/>
      <c r="N116" s="399"/>
      <c r="O116" s="399"/>
      <c r="P116" s="399"/>
      <c r="Q116" s="399"/>
      <c r="R116" s="399"/>
      <c r="S116" s="399"/>
      <c r="T116" s="400"/>
      <c r="U116" s="401"/>
      <c r="V116" s="402"/>
      <c r="W116" s="104"/>
      <c r="X116" s="105"/>
      <c r="Y116" s="296"/>
      <c r="Z116" s="297"/>
      <c r="AA116" s="105"/>
      <c r="AB116" s="105"/>
      <c r="AC116" s="105"/>
      <c r="AD116" s="296"/>
      <c r="AE116" s="298"/>
      <c r="AF116" s="298"/>
      <c r="AG116" s="299"/>
      <c r="AH116" s="65"/>
      <c r="AI116" s="349"/>
      <c r="AJ116" s="349"/>
      <c r="AK116" s="349"/>
      <c r="AL116" s="349"/>
      <c r="AM116" s="349"/>
      <c r="AN116" s="349"/>
      <c r="AO116" s="349"/>
      <c r="AP116" s="349"/>
      <c r="AQ116" s="349"/>
      <c r="AR116" s="349"/>
      <c r="AS116" s="349"/>
      <c r="AT116" s="349"/>
      <c r="AU116" s="349"/>
      <c r="AV116" s="349"/>
      <c r="AW116" s="349"/>
      <c r="AX116" s="349"/>
      <c r="AY116" s="349"/>
      <c r="AZ116" s="349"/>
      <c r="BA116" s="349"/>
      <c r="BB116" s="65"/>
      <c r="BC116" s="376" t="s">
        <v>72</v>
      </c>
      <c r="BD116" s="377"/>
      <c r="BE116" s="377"/>
      <c r="BF116" s="377"/>
      <c r="BG116" s="377"/>
      <c r="BH116" s="377"/>
      <c r="BI116" s="377"/>
      <c r="BJ116" s="377"/>
      <c r="BK116" s="377"/>
      <c r="BL116" s="377"/>
      <c r="BM116" s="378"/>
    </row>
    <row r="117" spans="1:65" ht="15" customHeight="1" x14ac:dyDescent="0.2">
      <c r="A117" s="65"/>
      <c r="B117" s="417"/>
      <c r="C117" s="418"/>
      <c r="D117" s="418"/>
      <c r="E117" s="418"/>
      <c r="F117" s="418"/>
      <c r="G117" s="418"/>
      <c r="H117" s="418"/>
      <c r="I117" s="418"/>
      <c r="J117" s="401"/>
      <c r="K117" s="402"/>
      <c r="L117" s="399"/>
      <c r="M117" s="399"/>
      <c r="N117" s="399"/>
      <c r="O117" s="399"/>
      <c r="P117" s="399"/>
      <c r="Q117" s="399"/>
      <c r="R117" s="399"/>
      <c r="S117" s="399"/>
      <c r="T117" s="400"/>
      <c r="U117" s="401"/>
      <c r="V117" s="402"/>
      <c r="W117" s="259" t="s">
        <v>110</v>
      </c>
      <c r="X117" s="260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65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65"/>
      <c r="BC117" s="107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9"/>
    </row>
    <row r="118" spans="1:65" ht="15" customHeight="1" thickBot="1" x14ac:dyDescent="0.25">
      <c r="A118" s="65"/>
      <c r="B118" s="417"/>
      <c r="C118" s="418"/>
      <c r="D118" s="418"/>
      <c r="E118" s="418"/>
      <c r="F118" s="418"/>
      <c r="G118" s="418"/>
      <c r="H118" s="418"/>
      <c r="I118" s="418"/>
      <c r="J118" s="401"/>
      <c r="K118" s="402"/>
      <c r="L118" s="399"/>
      <c r="M118" s="399"/>
      <c r="N118" s="399"/>
      <c r="O118" s="399"/>
      <c r="P118" s="399"/>
      <c r="Q118" s="399"/>
      <c r="R118" s="399"/>
      <c r="S118" s="399"/>
      <c r="T118" s="400"/>
      <c r="U118" s="401"/>
      <c r="V118" s="402"/>
      <c r="W118" s="261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65"/>
      <c r="AI118" s="265"/>
      <c r="AJ118" s="265"/>
      <c r="AK118" s="265"/>
      <c r="AL118" s="265"/>
      <c r="AM118" s="265"/>
      <c r="AN118" s="265"/>
      <c r="AO118" s="265"/>
      <c r="AP118" s="265"/>
      <c r="AQ118" s="265"/>
      <c r="AR118" s="265"/>
      <c r="AS118" s="265"/>
      <c r="AT118" s="265"/>
      <c r="AU118" s="265"/>
      <c r="AV118" s="265"/>
      <c r="AW118" s="265"/>
      <c r="AX118" s="265"/>
      <c r="AY118" s="265"/>
      <c r="AZ118" s="265"/>
      <c r="BA118" s="265"/>
      <c r="BB118" s="65"/>
      <c r="BC118" s="240" t="s">
        <v>73</v>
      </c>
      <c r="BD118" s="241"/>
      <c r="BE118" s="241"/>
      <c r="BF118" s="241"/>
      <c r="BG118" s="241"/>
      <c r="BH118" s="241"/>
      <c r="BI118" s="241"/>
      <c r="BJ118" s="241"/>
      <c r="BK118" s="241"/>
      <c r="BL118" s="241"/>
      <c r="BM118" s="242"/>
    </row>
    <row r="119" spans="1:65" ht="15" customHeight="1" x14ac:dyDescent="0.2">
      <c r="A119" s="65"/>
      <c r="B119" s="251" t="s">
        <v>75</v>
      </c>
      <c r="C119" s="252"/>
      <c r="D119" s="426"/>
      <c r="E119" s="426"/>
      <c r="F119" s="426"/>
      <c r="G119" s="426"/>
      <c r="H119" s="426"/>
      <c r="I119" s="426"/>
      <c r="J119" s="409"/>
      <c r="K119" s="424"/>
      <c r="L119" s="251" t="s">
        <v>75</v>
      </c>
      <c r="M119" s="252"/>
      <c r="N119" s="408"/>
      <c r="O119" s="408"/>
      <c r="P119" s="408"/>
      <c r="Q119" s="408"/>
      <c r="R119" s="408"/>
      <c r="S119" s="408"/>
      <c r="T119" s="408"/>
      <c r="U119" s="409"/>
      <c r="V119" s="410"/>
      <c r="W119" s="261"/>
      <c r="X119" s="262"/>
      <c r="Y119" s="262"/>
      <c r="Z119" s="262"/>
      <c r="AA119" s="262"/>
      <c r="AB119" s="262"/>
      <c r="AC119" s="262"/>
      <c r="AD119" s="262"/>
      <c r="AE119" s="262"/>
      <c r="AF119" s="262"/>
      <c r="AG119" s="262"/>
      <c r="AH119" s="65"/>
      <c r="AI119" s="243" t="s">
        <v>74</v>
      </c>
      <c r="AJ119" s="244"/>
      <c r="AK119" s="244"/>
      <c r="AL119" s="244"/>
      <c r="AM119" s="244"/>
      <c r="AN119" s="244"/>
      <c r="AO119" s="244"/>
      <c r="AP119" s="244"/>
      <c r="AQ119" s="244"/>
      <c r="AR119" s="244"/>
      <c r="AS119" s="244"/>
      <c r="AT119" s="244"/>
      <c r="AU119" s="244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110"/>
    </row>
    <row r="120" spans="1:65" ht="15" customHeight="1" thickBot="1" x14ac:dyDescent="0.25">
      <c r="A120" s="65"/>
      <c r="B120" s="245" t="s">
        <v>75</v>
      </c>
      <c r="C120" s="246"/>
      <c r="D120" s="425"/>
      <c r="E120" s="425"/>
      <c r="F120" s="425"/>
      <c r="G120" s="425"/>
      <c r="H120" s="425"/>
      <c r="I120" s="425"/>
      <c r="J120" s="307"/>
      <c r="K120" s="427"/>
      <c r="L120" s="245" t="s">
        <v>75</v>
      </c>
      <c r="M120" s="246"/>
      <c r="N120" s="300"/>
      <c r="O120" s="300"/>
      <c r="P120" s="300"/>
      <c r="Q120" s="300"/>
      <c r="R120" s="300"/>
      <c r="S120" s="300"/>
      <c r="T120" s="300"/>
      <c r="U120" s="307"/>
      <c r="V120" s="308"/>
      <c r="W120" s="261"/>
      <c r="X120" s="262"/>
      <c r="Y120" s="262"/>
      <c r="Z120" s="262"/>
      <c r="AA120" s="262"/>
      <c r="AB120" s="262"/>
      <c r="AC120" s="262"/>
      <c r="AD120" s="262"/>
      <c r="AE120" s="262"/>
      <c r="AF120" s="262"/>
      <c r="AG120" s="262"/>
      <c r="AH120" s="65"/>
      <c r="AI120" s="266" t="s">
        <v>76</v>
      </c>
      <c r="AJ120" s="267"/>
      <c r="AK120" s="267"/>
      <c r="AL120" s="267"/>
      <c r="AM120" s="267"/>
      <c r="AN120" s="268"/>
      <c r="AO120" s="111"/>
      <c r="AP120" s="111"/>
      <c r="AQ120" s="111"/>
      <c r="AR120" s="111"/>
      <c r="AS120" s="111"/>
      <c r="AT120" s="111"/>
      <c r="AU120" s="112"/>
      <c r="AV120" s="301" t="s">
        <v>77</v>
      </c>
      <c r="AW120" s="302"/>
      <c r="AX120" s="302"/>
      <c r="AY120" s="302"/>
      <c r="AZ120" s="302"/>
      <c r="BA120" s="303"/>
      <c r="BB120" s="100"/>
      <c r="BC120" s="101"/>
      <c r="BD120" s="101"/>
      <c r="BE120" s="101"/>
      <c r="BF120" s="101"/>
      <c r="BG120" s="102"/>
      <c r="BH120" s="100"/>
      <c r="BI120" s="101"/>
      <c r="BJ120" s="101"/>
      <c r="BK120" s="101"/>
      <c r="BL120" s="101"/>
      <c r="BM120" s="103"/>
    </row>
    <row r="121" spans="1:65" ht="15" customHeight="1" x14ac:dyDescent="0.2">
      <c r="A121" s="65"/>
      <c r="B121" s="113" t="s">
        <v>78</v>
      </c>
      <c r="C121" s="114"/>
      <c r="D121" s="411"/>
      <c r="E121" s="412"/>
      <c r="F121" s="412"/>
      <c r="G121" s="412"/>
      <c r="H121" s="412"/>
      <c r="I121" s="412"/>
      <c r="J121" s="412"/>
      <c r="K121" s="413"/>
      <c r="L121" s="115" t="s">
        <v>79</v>
      </c>
      <c r="M121" s="114"/>
      <c r="N121" s="411"/>
      <c r="O121" s="412"/>
      <c r="P121" s="412"/>
      <c r="Q121" s="412"/>
      <c r="R121" s="412"/>
      <c r="S121" s="412"/>
      <c r="T121" s="412"/>
      <c r="U121" s="412"/>
      <c r="V121" s="413"/>
      <c r="W121" s="261"/>
      <c r="X121" s="262"/>
      <c r="Y121" s="262"/>
      <c r="Z121" s="262"/>
      <c r="AA121" s="262"/>
      <c r="AB121" s="262"/>
      <c r="AC121" s="262"/>
      <c r="AD121" s="262"/>
      <c r="AE121" s="262"/>
      <c r="AF121" s="262"/>
      <c r="AG121" s="262"/>
      <c r="AH121" s="65"/>
      <c r="AI121" s="269"/>
      <c r="AJ121" s="270"/>
      <c r="AK121" s="270"/>
      <c r="AL121" s="270"/>
      <c r="AM121" s="270"/>
      <c r="AN121" s="271"/>
      <c r="AO121" s="94"/>
      <c r="AP121" s="94"/>
      <c r="AQ121" s="94"/>
      <c r="AR121" s="94"/>
      <c r="AS121" s="94"/>
      <c r="AT121" s="94"/>
      <c r="AU121" s="116"/>
      <c r="AV121" s="301" t="s">
        <v>80</v>
      </c>
      <c r="AW121" s="302"/>
      <c r="AX121" s="302"/>
      <c r="AY121" s="302"/>
      <c r="AZ121" s="302"/>
      <c r="BA121" s="303"/>
      <c r="BB121" s="100"/>
      <c r="BC121" s="101"/>
      <c r="BD121" s="101"/>
      <c r="BE121" s="101"/>
      <c r="BF121" s="101"/>
      <c r="BG121" s="102"/>
      <c r="BH121" s="100"/>
      <c r="BI121" s="101"/>
      <c r="BJ121" s="101"/>
      <c r="BK121" s="101"/>
      <c r="BL121" s="101"/>
      <c r="BM121" s="103"/>
    </row>
    <row r="122" spans="1:65" ht="15" customHeight="1" x14ac:dyDescent="0.2">
      <c r="A122" s="65"/>
      <c r="B122" s="117" t="s">
        <v>81</v>
      </c>
      <c r="C122" s="118"/>
      <c r="D122" s="304"/>
      <c r="E122" s="305"/>
      <c r="F122" s="305"/>
      <c r="G122" s="305"/>
      <c r="H122" s="305"/>
      <c r="I122" s="305"/>
      <c r="J122" s="305"/>
      <c r="K122" s="306"/>
      <c r="L122" s="87" t="s">
        <v>82</v>
      </c>
      <c r="M122" s="118"/>
      <c r="N122" s="304"/>
      <c r="O122" s="305"/>
      <c r="P122" s="305"/>
      <c r="Q122" s="305"/>
      <c r="R122" s="305"/>
      <c r="S122" s="305"/>
      <c r="T122" s="305"/>
      <c r="U122" s="305"/>
      <c r="V122" s="306"/>
      <c r="W122" s="261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65"/>
      <c r="AI122" s="266" t="s">
        <v>83</v>
      </c>
      <c r="AJ122" s="267"/>
      <c r="AK122" s="267"/>
      <c r="AL122" s="267"/>
      <c r="AM122" s="267"/>
      <c r="AN122" s="268"/>
      <c r="AO122" s="64"/>
      <c r="AP122" s="64"/>
      <c r="AQ122" s="64"/>
      <c r="AR122" s="64"/>
      <c r="AS122" s="64"/>
      <c r="AT122" s="64"/>
      <c r="AU122" s="119"/>
      <c r="AV122" s="301" t="s">
        <v>84</v>
      </c>
      <c r="AW122" s="302"/>
      <c r="AX122" s="302"/>
      <c r="AY122" s="302"/>
      <c r="AZ122" s="302"/>
      <c r="BA122" s="303"/>
      <c r="BB122" s="100"/>
      <c r="BC122" s="101"/>
      <c r="BD122" s="101"/>
      <c r="BE122" s="101"/>
      <c r="BF122" s="101"/>
      <c r="BG122" s="102"/>
      <c r="BH122" s="100"/>
      <c r="BI122" s="101"/>
      <c r="BJ122" s="101"/>
      <c r="BK122" s="101"/>
      <c r="BL122" s="101"/>
      <c r="BM122" s="103"/>
    </row>
    <row r="123" spans="1:65" ht="15" customHeight="1" thickBot="1" x14ac:dyDescent="0.25">
      <c r="A123" s="65"/>
      <c r="B123" s="120" t="s">
        <v>85</v>
      </c>
      <c r="C123" s="121"/>
      <c r="D123" s="414"/>
      <c r="E123" s="415"/>
      <c r="F123" s="415"/>
      <c r="G123" s="415"/>
      <c r="H123" s="415"/>
      <c r="I123" s="415"/>
      <c r="J123" s="415"/>
      <c r="K123" s="416"/>
      <c r="L123" s="122" t="s">
        <v>86</v>
      </c>
      <c r="M123" s="121"/>
      <c r="N123" s="414"/>
      <c r="O123" s="415"/>
      <c r="P123" s="415"/>
      <c r="Q123" s="415"/>
      <c r="R123" s="415"/>
      <c r="S123" s="415"/>
      <c r="T123" s="415"/>
      <c r="U123" s="415"/>
      <c r="V123" s="416"/>
      <c r="W123" s="263"/>
      <c r="X123" s="264"/>
      <c r="Y123" s="264"/>
      <c r="Z123" s="264"/>
      <c r="AA123" s="264"/>
      <c r="AB123" s="264"/>
      <c r="AC123" s="264"/>
      <c r="AD123" s="264"/>
      <c r="AE123" s="264"/>
      <c r="AF123" s="264"/>
      <c r="AG123" s="264"/>
      <c r="AH123" s="65"/>
      <c r="AI123" s="391"/>
      <c r="AJ123" s="392"/>
      <c r="AK123" s="392"/>
      <c r="AL123" s="392"/>
      <c r="AM123" s="392"/>
      <c r="AN123" s="393"/>
      <c r="AO123" s="84"/>
      <c r="AP123" s="84"/>
      <c r="AQ123" s="84"/>
      <c r="AR123" s="84"/>
      <c r="AS123" s="84"/>
      <c r="AT123" s="84"/>
      <c r="AU123" s="123"/>
      <c r="AV123" s="256" t="s">
        <v>87</v>
      </c>
      <c r="AW123" s="257"/>
      <c r="AX123" s="257"/>
      <c r="AY123" s="257"/>
      <c r="AZ123" s="257"/>
      <c r="BA123" s="258"/>
      <c r="BB123" s="124"/>
      <c r="BC123" s="84"/>
      <c r="BD123" s="84"/>
      <c r="BE123" s="84"/>
      <c r="BF123" s="84"/>
      <c r="BG123" s="123"/>
      <c r="BH123" s="124"/>
      <c r="BI123" s="84"/>
      <c r="BJ123" s="84"/>
      <c r="BK123" s="84"/>
      <c r="BL123" s="84"/>
      <c r="BM123" s="125"/>
    </row>
    <row r="124" spans="1:65" ht="13.5" customHeight="1" x14ac:dyDescent="0.2"/>
    <row r="125" spans="1:65" ht="13.5" customHeight="1" x14ac:dyDescent="0.2"/>
    <row r="126" spans="1:65" ht="13.5" customHeight="1" x14ac:dyDescent="0.2"/>
    <row r="127" spans="1:65" ht="13.5" customHeight="1" x14ac:dyDescent="0.2"/>
    <row r="128" spans="1:65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</sheetData>
  <sheetProtection password="821F" sheet="1" selectLockedCells="1"/>
  <customSheetViews>
    <customSheetView guid="{AAB9B74B-855D-46E5-B0DC-C87FF4C78202}">
      <pageMargins left="0.2" right="0.21" top="0.49" bottom="0.49" header="0.4921259845" footer="0.4921259845"/>
      <pageSetup paperSize="9" orientation="landscape" r:id="rId1"/>
      <headerFooter alignWithMargins="0"/>
    </customSheetView>
  </customSheetViews>
  <mergeCells count="1206">
    <mergeCell ref="AV122:BA122"/>
    <mergeCell ref="AI122:AN123"/>
    <mergeCell ref="D123:K123"/>
    <mergeCell ref="N123:V123"/>
    <mergeCell ref="W117:AG123"/>
    <mergeCell ref="AV120:BA120"/>
    <mergeCell ref="J119:K119"/>
    <mergeCell ref="L119:M119"/>
    <mergeCell ref="N119:T119"/>
    <mergeCell ref="D121:K121"/>
    <mergeCell ref="N121:V121"/>
    <mergeCell ref="AV121:BA121"/>
    <mergeCell ref="D122:K122"/>
    <mergeCell ref="B118:I118"/>
    <mergeCell ref="J118:K118"/>
    <mergeCell ref="L118:T118"/>
    <mergeCell ref="U118:V118"/>
    <mergeCell ref="B120:C120"/>
    <mergeCell ref="N122:V122"/>
    <mergeCell ref="D120:I120"/>
    <mergeCell ref="L117:T117"/>
    <mergeCell ref="U117:V117"/>
    <mergeCell ref="B119:C119"/>
    <mergeCell ref="D119:I119"/>
    <mergeCell ref="B117:I117"/>
    <mergeCell ref="J117:K117"/>
    <mergeCell ref="U119:V119"/>
    <mergeCell ref="J120:K120"/>
    <mergeCell ref="L120:M120"/>
    <mergeCell ref="N120:T120"/>
    <mergeCell ref="U120:V120"/>
    <mergeCell ref="AI118:BA118"/>
    <mergeCell ref="AI116:BA116"/>
    <mergeCell ref="BC116:BM116"/>
    <mergeCell ref="B116:I116"/>
    <mergeCell ref="J116:K116"/>
    <mergeCell ref="L116:T116"/>
    <mergeCell ref="U116:V116"/>
    <mergeCell ref="Y116:Z116"/>
    <mergeCell ref="AD116:AG116"/>
    <mergeCell ref="BK114:BM114"/>
    <mergeCell ref="B115:I115"/>
    <mergeCell ref="J115:K115"/>
    <mergeCell ref="L115:T115"/>
    <mergeCell ref="U115:V115"/>
    <mergeCell ref="Y115:Z115"/>
    <mergeCell ref="AD115:AG115"/>
    <mergeCell ref="AI115:BA115"/>
    <mergeCell ref="BC115:BJ115"/>
    <mergeCell ref="BK115:BM115"/>
    <mergeCell ref="B114:I114"/>
    <mergeCell ref="J114:K114"/>
    <mergeCell ref="L114:T114"/>
    <mergeCell ref="U114:V114"/>
    <mergeCell ref="Y114:Z114"/>
    <mergeCell ref="AD114:AG114"/>
    <mergeCell ref="AI114:BA114"/>
    <mergeCell ref="BC114:BJ114"/>
    <mergeCell ref="B113:I113"/>
    <mergeCell ref="J113:K113"/>
    <mergeCell ref="L113:T113"/>
    <mergeCell ref="U113:V113"/>
    <mergeCell ref="Y113:Z113"/>
    <mergeCell ref="AD113:AG113"/>
    <mergeCell ref="AI113:BA113"/>
    <mergeCell ref="BC113:BE113"/>
    <mergeCell ref="B112:I112"/>
    <mergeCell ref="J112:K112"/>
    <mergeCell ref="L112:T112"/>
    <mergeCell ref="U112:V112"/>
    <mergeCell ref="Y112:Z112"/>
    <mergeCell ref="AD112:AG112"/>
    <mergeCell ref="AI112:BA112"/>
    <mergeCell ref="BC112:BE112"/>
    <mergeCell ref="B111:I111"/>
    <mergeCell ref="J111:K111"/>
    <mergeCell ref="L111:T111"/>
    <mergeCell ref="U111:V111"/>
    <mergeCell ref="Y111:Z111"/>
    <mergeCell ref="AD111:AG111"/>
    <mergeCell ref="AI111:BA111"/>
    <mergeCell ref="BC111:BE111"/>
    <mergeCell ref="B110:I110"/>
    <mergeCell ref="J110:K110"/>
    <mergeCell ref="L110:T110"/>
    <mergeCell ref="U110:V110"/>
    <mergeCell ref="Y110:Z110"/>
    <mergeCell ref="AD110:AG110"/>
    <mergeCell ref="AI110:BA110"/>
    <mergeCell ref="BC110:BE110"/>
    <mergeCell ref="BC108:BE108"/>
    <mergeCell ref="B109:I109"/>
    <mergeCell ref="J109:K109"/>
    <mergeCell ref="L109:T109"/>
    <mergeCell ref="U109:V109"/>
    <mergeCell ref="Y109:Z109"/>
    <mergeCell ref="AD109:AG109"/>
    <mergeCell ref="AI109:BA109"/>
    <mergeCell ref="BC109:BE109"/>
    <mergeCell ref="BF107:BH107"/>
    <mergeCell ref="BI107:BJ107"/>
    <mergeCell ref="BK107:BM107"/>
    <mergeCell ref="B108:I108"/>
    <mergeCell ref="J108:K108"/>
    <mergeCell ref="L108:T108"/>
    <mergeCell ref="U108:V108"/>
    <mergeCell ref="Y108:Z108"/>
    <mergeCell ref="AD108:AG108"/>
    <mergeCell ref="AI108:BA108"/>
    <mergeCell ref="B107:I107"/>
    <mergeCell ref="J107:K107"/>
    <mergeCell ref="L107:T107"/>
    <mergeCell ref="U107:V107"/>
    <mergeCell ref="Y107:Z107"/>
    <mergeCell ref="AD107:AG107"/>
    <mergeCell ref="AI107:BA107"/>
    <mergeCell ref="BC107:BE107"/>
    <mergeCell ref="BH103:BI103"/>
    <mergeCell ref="B106:I106"/>
    <mergeCell ref="J106:K106"/>
    <mergeCell ref="L106:T106"/>
    <mergeCell ref="U106:V106"/>
    <mergeCell ref="Y106:Z106"/>
    <mergeCell ref="AD106:AG106"/>
    <mergeCell ref="AI106:BA106"/>
    <mergeCell ref="BC106:BM106"/>
    <mergeCell ref="AY103:AZ103"/>
    <mergeCell ref="BJ103:BK103"/>
    <mergeCell ref="BL103:BM103"/>
    <mergeCell ref="B105:E105"/>
    <mergeCell ref="F105:K105"/>
    <mergeCell ref="L105:P105"/>
    <mergeCell ref="Q105:V105"/>
    <mergeCell ref="BB103:BC103"/>
    <mergeCell ref="BD103:BE103"/>
    <mergeCell ref="BF103:BG103"/>
    <mergeCell ref="AW103:AX103"/>
    <mergeCell ref="Y103:Z103"/>
    <mergeCell ref="AB103:AC103"/>
    <mergeCell ref="AD103:AE103"/>
    <mergeCell ref="AF103:AG103"/>
    <mergeCell ref="AH103:AI103"/>
    <mergeCell ref="AO103:AP103"/>
    <mergeCell ref="AQ103:AR103"/>
    <mergeCell ref="AS103:AT103"/>
    <mergeCell ref="AU103:AV103"/>
    <mergeCell ref="J103:K103"/>
    <mergeCell ref="AJ103:AK103"/>
    <mergeCell ref="L103:M103"/>
    <mergeCell ref="O103:P103"/>
    <mergeCell ref="Q103:R103"/>
    <mergeCell ref="S103:T103"/>
    <mergeCell ref="U103:V103"/>
    <mergeCell ref="W103:X103"/>
    <mergeCell ref="AL103:AM103"/>
    <mergeCell ref="B103:C103"/>
    <mergeCell ref="D103:E103"/>
    <mergeCell ref="F103:G103"/>
    <mergeCell ref="H103:I103"/>
    <mergeCell ref="AQ102:AR102"/>
    <mergeCell ref="J102:K102"/>
    <mergeCell ref="Q102:R102"/>
    <mergeCell ref="S91:S102"/>
    <mergeCell ref="O93:O94"/>
    <mergeCell ref="U101:U102"/>
    <mergeCell ref="AD102:AE102"/>
    <mergeCell ref="AJ102:AK102"/>
    <mergeCell ref="AG91:AG102"/>
    <mergeCell ref="AH91:AH92"/>
    <mergeCell ref="AJ91:AK91"/>
    <mergeCell ref="AD99:AE99"/>
    <mergeCell ref="AH99:AH100"/>
    <mergeCell ref="AD100:AE100"/>
    <mergeCell ref="AH95:AH96"/>
    <mergeCell ref="B101:B102"/>
    <mergeCell ref="D101:E101"/>
    <mergeCell ref="H101:H102"/>
    <mergeCell ref="J101:K101"/>
    <mergeCell ref="D102:E102"/>
    <mergeCell ref="B99:B100"/>
    <mergeCell ref="D99:E99"/>
    <mergeCell ref="H99:H100"/>
    <mergeCell ref="J99:K99"/>
    <mergeCell ref="BJ91:BK91"/>
    <mergeCell ref="BD91:BE91"/>
    <mergeCell ref="BD98:BE98"/>
    <mergeCell ref="BD101:BE101"/>
    <mergeCell ref="BH101:BH102"/>
    <mergeCell ref="BJ102:BK102"/>
    <mergeCell ref="BD96:BE96"/>
    <mergeCell ref="BJ101:BK101"/>
    <mergeCell ref="BD102:BE102"/>
    <mergeCell ref="BH99:BH100"/>
    <mergeCell ref="BF91:BF102"/>
    <mergeCell ref="BD93:BE93"/>
    <mergeCell ref="BD94:BE94"/>
    <mergeCell ref="BD95:BE95"/>
    <mergeCell ref="AQ100:AR100"/>
    <mergeCell ref="AW100:AX100"/>
    <mergeCell ref="BD99:BE99"/>
    <mergeCell ref="AT91:AT102"/>
    <mergeCell ref="AU91:AU92"/>
    <mergeCell ref="BD100:BE100"/>
    <mergeCell ref="BG91:BG102"/>
    <mergeCell ref="BH91:BH92"/>
    <mergeCell ref="AQ101:AR101"/>
    <mergeCell ref="AU101:AU102"/>
    <mergeCell ref="AW101:AX101"/>
    <mergeCell ref="BD97:BE97"/>
    <mergeCell ref="BH97:BH98"/>
    <mergeCell ref="AW102:AX102"/>
    <mergeCell ref="AW99:AX99"/>
    <mergeCell ref="BB101:BB102"/>
    <mergeCell ref="Q94:R94"/>
    <mergeCell ref="W100:X100"/>
    <mergeCell ref="T91:T102"/>
    <mergeCell ref="U91:U92"/>
    <mergeCell ref="W101:X101"/>
    <mergeCell ref="W99:X99"/>
    <mergeCell ref="W95:X95"/>
    <mergeCell ref="Q91:R91"/>
    <mergeCell ref="W102:X102"/>
    <mergeCell ref="W91:X91"/>
    <mergeCell ref="AJ97:AK97"/>
    <mergeCell ref="AJ92:AK92"/>
    <mergeCell ref="AJ100:AK100"/>
    <mergeCell ref="AJ101:AK101"/>
    <mergeCell ref="AL91:AL102"/>
    <mergeCell ref="AJ95:AK95"/>
    <mergeCell ref="AH93:AH94"/>
    <mergeCell ref="AJ93:AK93"/>
    <mergeCell ref="AH97:AH98"/>
    <mergeCell ref="AJ99:AK99"/>
    <mergeCell ref="Q97:R97"/>
    <mergeCell ref="Q93:R93"/>
    <mergeCell ref="AB99:AB100"/>
    <mergeCell ref="BJ97:BK97"/>
    <mergeCell ref="D98:E98"/>
    <mergeCell ref="J98:K98"/>
    <mergeCell ref="Q98:R98"/>
    <mergeCell ref="W98:X98"/>
    <mergeCell ref="AD98:AE98"/>
    <mergeCell ref="AJ98:AK98"/>
    <mergeCell ref="AQ98:AR98"/>
    <mergeCell ref="AB97:AB98"/>
    <mergeCell ref="AD101:AE101"/>
    <mergeCell ref="AW97:AX97"/>
    <mergeCell ref="BB97:BB98"/>
    <mergeCell ref="AW98:AX98"/>
    <mergeCell ref="AZ91:AZ102"/>
    <mergeCell ref="BB91:BB92"/>
    <mergeCell ref="BB93:BB94"/>
    <mergeCell ref="BB95:BB96"/>
    <mergeCell ref="AH101:AH102"/>
    <mergeCell ref="AU99:AU100"/>
    <mergeCell ref="AD97:AE97"/>
    <mergeCell ref="L91:L102"/>
    <mergeCell ref="BJ100:BK100"/>
    <mergeCell ref="AY91:AY102"/>
    <mergeCell ref="AU93:AU94"/>
    <mergeCell ref="AU95:AU96"/>
    <mergeCell ref="AW95:AX95"/>
    <mergeCell ref="BB99:BB100"/>
    <mergeCell ref="AW94:AX94"/>
    <mergeCell ref="AW91:AX91"/>
    <mergeCell ref="O95:O96"/>
    <mergeCell ref="Q95:R95"/>
    <mergeCell ref="Q96:R96"/>
    <mergeCell ref="O91:O92"/>
    <mergeCell ref="O99:O100"/>
    <mergeCell ref="U97:U98"/>
    <mergeCell ref="W97:X97"/>
    <mergeCell ref="Q99:R99"/>
    <mergeCell ref="B95:B96"/>
    <mergeCell ref="D95:E95"/>
    <mergeCell ref="H95:H96"/>
    <mergeCell ref="J95:K95"/>
    <mergeCell ref="D96:E96"/>
    <mergeCell ref="J96:K96"/>
    <mergeCell ref="B97:B98"/>
    <mergeCell ref="D97:E97"/>
    <mergeCell ref="H97:H98"/>
    <mergeCell ref="J97:K97"/>
    <mergeCell ref="B93:B94"/>
    <mergeCell ref="D93:E93"/>
    <mergeCell ref="H93:H94"/>
    <mergeCell ref="J93:K93"/>
    <mergeCell ref="D94:E94"/>
    <mergeCell ref="J94:K94"/>
    <mergeCell ref="D100:E100"/>
    <mergeCell ref="J100:K100"/>
    <mergeCell ref="U99:U100"/>
    <mergeCell ref="Q100:R100"/>
    <mergeCell ref="M91:M102"/>
    <mergeCell ref="O101:O102"/>
    <mergeCell ref="Q101:R101"/>
    <mergeCell ref="O97:O98"/>
    <mergeCell ref="BM91:BM102"/>
    <mergeCell ref="D92:E92"/>
    <mergeCell ref="J92:K92"/>
    <mergeCell ref="Q92:R92"/>
    <mergeCell ref="W92:X92"/>
    <mergeCell ref="AD92:AE92"/>
    <mergeCell ref="AQ92:AR92"/>
    <mergeCell ref="AW92:AX92"/>
    <mergeCell ref="BD92:BE92"/>
    <mergeCell ref="AW93:AX93"/>
    <mergeCell ref="BL91:BL102"/>
    <mergeCell ref="BJ92:BK92"/>
    <mergeCell ref="BH93:BH94"/>
    <mergeCell ref="BJ93:BK93"/>
    <mergeCell ref="BJ94:BK94"/>
    <mergeCell ref="BH95:BH96"/>
    <mergeCell ref="BJ95:BK95"/>
    <mergeCell ref="BJ96:BK96"/>
    <mergeCell ref="BJ98:BK98"/>
    <mergeCell ref="BJ99:BK99"/>
    <mergeCell ref="AQ93:AR93"/>
    <mergeCell ref="AQ94:AR94"/>
    <mergeCell ref="AO95:AO96"/>
    <mergeCell ref="AQ95:AR95"/>
    <mergeCell ref="AQ96:AR96"/>
    <mergeCell ref="AU97:AU98"/>
    <mergeCell ref="AS91:AS102"/>
    <mergeCell ref="AQ99:AR99"/>
    <mergeCell ref="AQ91:AR91"/>
    <mergeCell ref="AO101:AO102"/>
    <mergeCell ref="AO91:AO92"/>
    <mergeCell ref="AJ94:AK94"/>
    <mergeCell ref="AD91:AE91"/>
    <mergeCell ref="AF91:AF102"/>
    <mergeCell ref="AB93:AB94"/>
    <mergeCell ref="AD93:AE93"/>
    <mergeCell ref="AD94:AE94"/>
    <mergeCell ref="AB95:AB96"/>
    <mergeCell ref="AD95:AE95"/>
    <mergeCell ref="AD96:AE96"/>
    <mergeCell ref="AB101:AB102"/>
    <mergeCell ref="BB90:BG90"/>
    <mergeCell ref="Y91:Y102"/>
    <mergeCell ref="U93:U94"/>
    <mergeCell ref="W93:X93"/>
    <mergeCell ref="W94:X94"/>
    <mergeCell ref="U95:U96"/>
    <mergeCell ref="AO90:AT90"/>
    <mergeCell ref="AU90:AZ90"/>
    <mergeCell ref="W96:X96"/>
    <mergeCell ref="Z91:Z102"/>
    <mergeCell ref="AW96:AX96"/>
    <mergeCell ref="AO97:AO98"/>
    <mergeCell ref="AQ97:AR97"/>
    <mergeCell ref="AO99:AO100"/>
    <mergeCell ref="BH90:BM90"/>
    <mergeCell ref="A91:A102"/>
    <mergeCell ref="B91:B92"/>
    <mergeCell ref="D91:E91"/>
    <mergeCell ref="F91:F102"/>
    <mergeCell ref="G91:G102"/>
    <mergeCell ref="H91:H92"/>
    <mergeCell ref="J91:K91"/>
    <mergeCell ref="B90:G90"/>
    <mergeCell ref="H90:M90"/>
    <mergeCell ref="O90:T90"/>
    <mergeCell ref="U90:Z90"/>
    <mergeCell ref="AB90:AG90"/>
    <mergeCell ref="AH90:AM90"/>
    <mergeCell ref="BL85:BM87"/>
    <mergeCell ref="AB89:AG89"/>
    <mergeCell ref="AH89:AM89"/>
    <mergeCell ref="P87:T87"/>
    <mergeCell ref="W87:X87"/>
    <mergeCell ref="BH89:BM89"/>
    <mergeCell ref="AU89:AZ89"/>
    <mergeCell ref="O85:W85"/>
    <mergeCell ref="X85:AA85"/>
    <mergeCell ref="BJ85:BJ87"/>
    <mergeCell ref="BK85:BK87"/>
    <mergeCell ref="O89:T89"/>
    <mergeCell ref="U89:Z89"/>
    <mergeCell ref="AO89:AT89"/>
    <mergeCell ref="AJ96:AK96"/>
    <mergeCell ref="AO93:AO94"/>
    <mergeCell ref="AM91:AM102"/>
    <mergeCell ref="AB91:AB92"/>
    <mergeCell ref="AQ83:BE83"/>
    <mergeCell ref="AQ84:BE84"/>
    <mergeCell ref="AB87:AD87"/>
    <mergeCell ref="AE87:AK87"/>
    <mergeCell ref="AB85:AJ85"/>
    <mergeCell ref="AQ85:BE85"/>
    <mergeCell ref="AR87:BE87"/>
    <mergeCell ref="J78:K78"/>
    <mergeCell ref="L78:M78"/>
    <mergeCell ref="N78:T78"/>
    <mergeCell ref="U78:V78"/>
    <mergeCell ref="BJ83:BM84"/>
    <mergeCell ref="AM84:AP84"/>
    <mergeCell ref="D80:K80"/>
    <mergeCell ref="N80:V80"/>
    <mergeCell ref="AV80:BA80"/>
    <mergeCell ref="D81:K81"/>
    <mergeCell ref="AI81:AN82"/>
    <mergeCell ref="D82:K82"/>
    <mergeCell ref="N82:V82"/>
    <mergeCell ref="B77:I77"/>
    <mergeCell ref="J77:K77"/>
    <mergeCell ref="L77:T77"/>
    <mergeCell ref="U77:V77"/>
    <mergeCell ref="L76:T76"/>
    <mergeCell ref="U76:V76"/>
    <mergeCell ref="B78:C78"/>
    <mergeCell ref="D78:I78"/>
    <mergeCell ref="B76:I76"/>
    <mergeCell ref="J76:K76"/>
    <mergeCell ref="AI75:BA75"/>
    <mergeCell ref="BC75:BM75"/>
    <mergeCell ref="B75:I75"/>
    <mergeCell ref="J75:K75"/>
    <mergeCell ref="L75:T75"/>
    <mergeCell ref="U75:V75"/>
    <mergeCell ref="Y75:Z75"/>
    <mergeCell ref="AD75:AG75"/>
    <mergeCell ref="BK73:BM73"/>
    <mergeCell ref="B74:I74"/>
    <mergeCell ref="J74:K74"/>
    <mergeCell ref="L74:T74"/>
    <mergeCell ref="U74:V74"/>
    <mergeCell ref="Y74:Z74"/>
    <mergeCell ref="AD74:AG74"/>
    <mergeCell ref="AI74:BA74"/>
    <mergeCell ref="BC74:BJ74"/>
    <mergeCell ref="BK74:BM74"/>
    <mergeCell ref="B73:I73"/>
    <mergeCell ref="J73:K73"/>
    <mergeCell ref="L73:T73"/>
    <mergeCell ref="U73:V73"/>
    <mergeCell ref="Y73:Z73"/>
    <mergeCell ref="AD73:AG73"/>
    <mergeCell ref="AI73:BA73"/>
    <mergeCell ref="BC73:BJ73"/>
    <mergeCell ref="B72:I72"/>
    <mergeCell ref="J72:K72"/>
    <mergeCell ref="L72:T72"/>
    <mergeCell ref="U72:V72"/>
    <mergeCell ref="Y72:Z72"/>
    <mergeCell ref="AD72:AG72"/>
    <mergeCell ref="AI72:BA72"/>
    <mergeCell ref="BC72:BE72"/>
    <mergeCell ref="B71:I71"/>
    <mergeCell ref="J71:K71"/>
    <mergeCell ref="L71:T71"/>
    <mergeCell ref="U71:V71"/>
    <mergeCell ref="Y71:Z71"/>
    <mergeCell ref="AD71:AG71"/>
    <mergeCell ref="AI71:BA71"/>
    <mergeCell ref="BC71:BE71"/>
    <mergeCell ref="B70:I70"/>
    <mergeCell ref="J70:K70"/>
    <mergeCell ref="L70:T70"/>
    <mergeCell ref="U70:V70"/>
    <mergeCell ref="Y70:Z70"/>
    <mergeCell ref="AD70:AG70"/>
    <mergeCell ref="AI70:BA70"/>
    <mergeCell ref="BC70:BE70"/>
    <mergeCell ref="B69:I69"/>
    <mergeCell ref="J69:K69"/>
    <mergeCell ref="L69:T69"/>
    <mergeCell ref="U69:V69"/>
    <mergeCell ref="Y69:Z69"/>
    <mergeCell ref="AD69:AG69"/>
    <mergeCell ref="AI69:BA69"/>
    <mergeCell ref="BC69:BE69"/>
    <mergeCell ref="BC67:BE67"/>
    <mergeCell ref="B68:I68"/>
    <mergeCell ref="J68:K68"/>
    <mergeCell ref="L68:T68"/>
    <mergeCell ref="U68:V68"/>
    <mergeCell ref="Y68:Z68"/>
    <mergeCell ref="AD68:AG68"/>
    <mergeCell ref="AI68:BA68"/>
    <mergeCell ref="BC68:BE68"/>
    <mergeCell ref="BF66:BH66"/>
    <mergeCell ref="BI66:BJ66"/>
    <mergeCell ref="BK66:BM66"/>
    <mergeCell ref="B67:I67"/>
    <mergeCell ref="J67:K67"/>
    <mergeCell ref="L67:T67"/>
    <mergeCell ref="U67:V67"/>
    <mergeCell ref="Y67:Z67"/>
    <mergeCell ref="AD67:AG67"/>
    <mergeCell ref="AI67:BA67"/>
    <mergeCell ref="B66:I66"/>
    <mergeCell ref="J66:K66"/>
    <mergeCell ref="L66:T66"/>
    <mergeCell ref="U66:V66"/>
    <mergeCell ref="Y66:Z66"/>
    <mergeCell ref="AD66:AG66"/>
    <mergeCell ref="AI66:BA66"/>
    <mergeCell ref="BC66:BE66"/>
    <mergeCell ref="BH62:BI62"/>
    <mergeCell ref="B65:I65"/>
    <mergeCell ref="J65:K65"/>
    <mergeCell ref="L65:T65"/>
    <mergeCell ref="U65:V65"/>
    <mergeCell ref="Y65:Z65"/>
    <mergeCell ref="AD65:AG65"/>
    <mergeCell ref="AI65:BA65"/>
    <mergeCell ref="BC65:BM65"/>
    <mergeCell ref="AY62:AZ62"/>
    <mergeCell ref="BJ62:BK62"/>
    <mergeCell ref="BL62:BM62"/>
    <mergeCell ref="B64:E64"/>
    <mergeCell ref="F64:K64"/>
    <mergeCell ref="L64:P64"/>
    <mergeCell ref="Q64:V64"/>
    <mergeCell ref="BB62:BC62"/>
    <mergeCell ref="BD62:BE62"/>
    <mergeCell ref="BF62:BG62"/>
    <mergeCell ref="AL62:AM62"/>
    <mergeCell ref="AW62:AX62"/>
    <mergeCell ref="Y62:Z62"/>
    <mergeCell ref="AB62:AC62"/>
    <mergeCell ref="AD62:AE62"/>
    <mergeCell ref="AF62:AG62"/>
    <mergeCell ref="AH62:AI62"/>
    <mergeCell ref="AO62:AP62"/>
    <mergeCell ref="AQ62:AR62"/>
    <mergeCell ref="AS62:AT62"/>
    <mergeCell ref="AU62:AV62"/>
    <mergeCell ref="J62:K62"/>
    <mergeCell ref="AJ62:AK62"/>
    <mergeCell ref="L62:M62"/>
    <mergeCell ref="O62:P62"/>
    <mergeCell ref="Q62:R62"/>
    <mergeCell ref="S62:T62"/>
    <mergeCell ref="U62:V62"/>
    <mergeCell ref="W62:X62"/>
    <mergeCell ref="B62:C62"/>
    <mergeCell ref="D62:E62"/>
    <mergeCell ref="F62:G62"/>
    <mergeCell ref="H62:I62"/>
    <mergeCell ref="AQ61:AR61"/>
    <mergeCell ref="AW61:AX61"/>
    <mergeCell ref="M50:M61"/>
    <mergeCell ref="O60:O61"/>
    <mergeCell ref="Q60:R60"/>
    <mergeCell ref="U60:U61"/>
    <mergeCell ref="AD61:AE61"/>
    <mergeCell ref="AJ61:AK61"/>
    <mergeCell ref="AG50:AG61"/>
    <mergeCell ref="AH50:AH51"/>
    <mergeCell ref="AJ50:AK50"/>
    <mergeCell ref="AD58:AE58"/>
    <mergeCell ref="AH58:AH59"/>
    <mergeCell ref="AD59:AE59"/>
    <mergeCell ref="AH54:AH55"/>
    <mergeCell ref="AJ54:AK54"/>
    <mergeCell ref="B60:B61"/>
    <mergeCell ref="D60:E60"/>
    <mergeCell ref="H60:H61"/>
    <mergeCell ref="J60:K60"/>
    <mergeCell ref="D61:E61"/>
    <mergeCell ref="J61:K61"/>
    <mergeCell ref="O52:O53"/>
    <mergeCell ref="BJ50:BK50"/>
    <mergeCell ref="BD50:BE50"/>
    <mergeCell ref="BD57:BE57"/>
    <mergeCell ref="BD60:BE60"/>
    <mergeCell ref="BH60:BH61"/>
    <mergeCell ref="BJ61:BK61"/>
    <mergeCell ref="W50:X50"/>
    <mergeCell ref="BF50:BF61"/>
    <mergeCell ref="BD52:BE52"/>
    <mergeCell ref="BD53:BE53"/>
    <mergeCell ref="BD54:BE54"/>
    <mergeCell ref="AQ59:AR59"/>
    <mergeCell ref="AW59:AX59"/>
    <mergeCell ref="BD58:BE58"/>
    <mergeCell ref="AT50:AT61"/>
    <mergeCell ref="AU50:AU51"/>
    <mergeCell ref="AW50:AX50"/>
    <mergeCell ref="BH58:BH59"/>
    <mergeCell ref="BD59:BE59"/>
    <mergeCell ref="BG50:BG61"/>
    <mergeCell ref="BH50:BH51"/>
    <mergeCell ref="AQ60:AR60"/>
    <mergeCell ref="AU60:AU61"/>
    <mergeCell ref="AW60:AX60"/>
    <mergeCell ref="BD56:BE56"/>
    <mergeCell ref="BH56:BH57"/>
    <mergeCell ref="BD55:BE55"/>
    <mergeCell ref="BJ60:BK60"/>
    <mergeCell ref="BD61:BE61"/>
    <mergeCell ref="T50:T61"/>
    <mergeCell ref="U50:U51"/>
    <mergeCell ref="W60:X60"/>
    <mergeCell ref="W58:X58"/>
    <mergeCell ref="W54:X54"/>
    <mergeCell ref="Q50:R50"/>
    <mergeCell ref="W61:X61"/>
    <mergeCell ref="AD60:AE60"/>
    <mergeCell ref="AM50:AM61"/>
    <mergeCell ref="AO50:AO51"/>
    <mergeCell ref="AJ53:AK53"/>
    <mergeCell ref="AJ56:AK56"/>
    <mergeCell ref="AJ51:AK51"/>
    <mergeCell ref="AJ59:AK59"/>
    <mergeCell ref="AJ60:AK60"/>
    <mergeCell ref="AQ50:AR50"/>
    <mergeCell ref="AL50:AL61"/>
    <mergeCell ref="AO60:AO61"/>
    <mergeCell ref="AH52:AH53"/>
    <mergeCell ref="AJ52:AK52"/>
    <mergeCell ref="AH56:AH57"/>
    <mergeCell ref="Q61:R61"/>
    <mergeCell ref="S50:S61"/>
    <mergeCell ref="BJ56:BK56"/>
    <mergeCell ref="D57:E57"/>
    <mergeCell ref="J57:K57"/>
    <mergeCell ref="Q57:R57"/>
    <mergeCell ref="W57:X57"/>
    <mergeCell ref="AD57:AE57"/>
    <mergeCell ref="AJ57:AK57"/>
    <mergeCell ref="AQ57:AR57"/>
    <mergeCell ref="W56:X56"/>
    <mergeCell ref="AW56:AX56"/>
    <mergeCell ref="BB56:BB57"/>
    <mergeCell ref="AW57:AX57"/>
    <mergeCell ref="AZ50:AZ61"/>
    <mergeCell ref="BB50:BB51"/>
    <mergeCell ref="BB52:BB53"/>
    <mergeCell ref="BB54:BB55"/>
    <mergeCell ref="AH60:AH61"/>
    <mergeCell ref="AS50:AS61"/>
    <mergeCell ref="AB56:AB57"/>
    <mergeCell ref="AD56:AE56"/>
    <mergeCell ref="L50:L61"/>
    <mergeCell ref="O54:O55"/>
    <mergeCell ref="Q54:R54"/>
    <mergeCell ref="Q55:R55"/>
    <mergeCell ref="AU58:AU59"/>
    <mergeCell ref="AW58:AX58"/>
    <mergeCell ref="BB60:BB61"/>
    <mergeCell ref="BJ59:BK59"/>
    <mergeCell ref="AY50:AY61"/>
    <mergeCell ref="AU52:AU53"/>
    <mergeCell ref="AU54:AU55"/>
    <mergeCell ref="AW54:AX54"/>
    <mergeCell ref="O50:O51"/>
    <mergeCell ref="O58:O59"/>
    <mergeCell ref="U56:U57"/>
    <mergeCell ref="Q58:R58"/>
    <mergeCell ref="Q59:R59"/>
    <mergeCell ref="O56:O57"/>
    <mergeCell ref="Q56:R56"/>
    <mergeCell ref="B54:B55"/>
    <mergeCell ref="D54:E54"/>
    <mergeCell ref="H54:H55"/>
    <mergeCell ref="J54:K54"/>
    <mergeCell ref="D55:E55"/>
    <mergeCell ref="J55:K55"/>
    <mergeCell ref="B56:B57"/>
    <mergeCell ref="D56:E56"/>
    <mergeCell ref="H56:H57"/>
    <mergeCell ref="J56:K56"/>
    <mergeCell ref="B52:B53"/>
    <mergeCell ref="D52:E52"/>
    <mergeCell ref="H52:H53"/>
    <mergeCell ref="J52:K52"/>
    <mergeCell ref="D53:E53"/>
    <mergeCell ref="J53:K53"/>
    <mergeCell ref="B58:B59"/>
    <mergeCell ref="D58:E58"/>
    <mergeCell ref="H58:H59"/>
    <mergeCell ref="J58:K58"/>
    <mergeCell ref="D59:E59"/>
    <mergeCell ref="J59:K59"/>
    <mergeCell ref="U58:U59"/>
    <mergeCell ref="Q52:R52"/>
    <mergeCell ref="Q53:R53"/>
    <mergeCell ref="BM50:BM61"/>
    <mergeCell ref="D51:E51"/>
    <mergeCell ref="J51:K51"/>
    <mergeCell ref="Q51:R51"/>
    <mergeCell ref="W51:X51"/>
    <mergeCell ref="AD51:AE51"/>
    <mergeCell ref="AQ51:AR51"/>
    <mergeCell ref="AW51:AX51"/>
    <mergeCell ref="BD51:BE51"/>
    <mergeCell ref="AW52:AX52"/>
    <mergeCell ref="BL50:BL61"/>
    <mergeCell ref="BJ51:BK51"/>
    <mergeCell ref="BH52:BH53"/>
    <mergeCell ref="BJ52:BK52"/>
    <mergeCell ref="BJ53:BK53"/>
    <mergeCell ref="BH54:BH55"/>
    <mergeCell ref="BJ54:BK54"/>
    <mergeCell ref="BJ55:BK55"/>
    <mergeCell ref="BJ57:BK57"/>
    <mergeCell ref="BJ58:BK58"/>
    <mergeCell ref="BB58:BB59"/>
    <mergeCell ref="AW53:AX53"/>
    <mergeCell ref="AQ52:AR52"/>
    <mergeCell ref="AQ53:AR53"/>
    <mergeCell ref="AO54:AO55"/>
    <mergeCell ref="AQ54:AR54"/>
    <mergeCell ref="AQ55:AR55"/>
    <mergeCell ref="AU56:AU57"/>
    <mergeCell ref="AQ58:AR58"/>
    <mergeCell ref="AW55:AX55"/>
    <mergeCell ref="AJ55:AK55"/>
    <mergeCell ref="AO52:AO53"/>
    <mergeCell ref="AO58:AO59"/>
    <mergeCell ref="AB50:AB51"/>
    <mergeCell ref="AD50:AE50"/>
    <mergeCell ref="AF50:AF61"/>
    <mergeCell ref="AB52:AB53"/>
    <mergeCell ref="AD52:AE52"/>
    <mergeCell ref="AD53:AE53"/>
    <mergeCell ref="AB54:AB55"/>
    <mergeCell ref="AD54:AE54"/>
    <mergeCell ref="AD55:AE55"/>
    <mergeCell ref="AB60:AB61"/>
    <mergeCell ref="BB49:BG49"/>
    <mergeCell ref="Y50:Y61"/>
    <mergeCell ref="U52:U53"/>
    <mergeCell ref="W52:X52"/>
    <mergeCell ref="W53:X53"/>
    <mergeCell ref="U54:U55"/>
    <mergeCell ref="AO49:AT49"/>
    <mergeCell ref="AU49:AZ49"/>
    <mergeCell ref="W55:X55"/>
    <mergeCell ref="Z50:Z61"/>
    <mergeCell ref="AB58:AB59"/>
    <mergeCell ref="W59:X59"/>
    <mergeCell ref="BH49:BM49"/>
    <mergeCell ref="A50:A61"/>
    <mergeCell ref="B50:B51"/>
    <mergeCell ref="D50:E50"/>
    <mergeCell ref="F50:F61"/>
    <mergeCell ref="G50:G61"/>
    <mergeCell ref="H50:H51"/>
    <mergeCell ref="J50:K50"/>
    <mergeCell ref="B49:G49"/>
    <mergeCell ref="H49:M49"/>
    <mergeCell ref="O49:T49"/>
    <mergeCell ref="U49:Z49"/>
    <mergeCell ref="AB49:AG49"/>
    <mergeCell ref="AH49:AM49"/>
    <mergeCell ref="BL44:BM46"/>
    <mergeCell ref="AB48:AG48"/>
    <mergeCell ref="AH48:AM48"/>
    <mergeCell ref="P46:T46"/>
    <mergeCell ref="W46:X46"/>
    <mergeCell ref="AO48:AT48"/>
    <mergeCell ref="AQ44:BE44"/>
    <mergeCell ref="AR46:BE46"/>
    <mergeCell ref="BB48:BG48"/>
    <mergeCell ref="BH48:BM48"/>
    <mergeCell ref="AU48:AZ48"/>
    <mergeCell ref="O44:W44"/>
    <mergeCell ref="X44:AA44"/>
    <mergeCell ref="BJ44:BJ46"/>
    <mergeCell ref="BK44:BK46"/>
    <mergeCell ref="AJ58:AK58"/>
    <mergeCell ref="AO56:AO57"/>
    <mergeCell ref="AQ56:AR56"/>
    <mergeCell ref="BJ42:BM43"/>
    <mergeCell ref="AM43:AP43"/>
    <mergeCell ref="D39:K39"/>
    <mergeCell ref="N39:V39"/>
    <mergeCell ref="AV39:BA39"/>
    <mergeCell ref="D40:K40"/>
    <mergeCell ref="N40:V40"/>
    <mergeCell ref="AV40:BA40"/>
    <mergeCell ref="AI40:AN41"/>
    <mergeCell ref="AQ42:BE42"/>
    <mergeCell ref="AV38:BA38"/>
    <mergeCell ref="J37:K37"/>
    <mergeCell ref="L37:M37"/>
    <mergeCell ref="N37:T37"/>
    <mergeCell ref="U37:V37"/>
    <mergeCell ref="U38:V38"/>
    <mergeCell ref="AI38:AN39"/>
    <mergeCell ref="U36:V36"/>
    <mergeCell ref="L35:T35"/>
    <mergeCell ref="U35:V35"/>
    <mergeCell ref="AI36:BA36"/>
    <mergeCell ref="B35:I35"/>
    <mergeCell ref="J35:K35"/>
    <mergeCell ref="AI34:BA34"/>
    <mergeCell ref="BC34:BM34"/>
    <mergeCell ref="B34:I34"/>
    <mergeCell ref="J34:K34"/>
    <mergeCell ref="L34:T34"/>
    <mergeCell ref="U34:V34"/>
    <mergeCell ref="BK32:BM32"/>
    <mergeCell ref="B33:I33"/>
    <mergeCell ref="J33:K33"/>
    <mergeCell ref="L33:T33"/>
    <mergeCell ref="U33:V33"/>
    <mergeCell ref="Y33:Z33"/>
    <mergeCell ref="AD33:AG33"/>
    <mergeCell ref="AI33:BA33"/>
    <mergeCell ref="BC33:BJ33"/>
    <mergeCell ref="BK33:BM33"/>
    <mergeCell ref="B32:I32"/>
    <mergeCell ref="J32:K32"/>
    <mergeCell ref="L32:T32"/>
    <mergeCell ref="U32:V32"/>
    <mergeCell ref="Y32:Z32"/>
    <mergeCell ref="AD32:AG32"/>
    <mergeCell ref="AI32:BA32"/>
    <mergeCell ref="BC32:BJ32"/>
    <mergeCell ref="B31:I31"/>
    <mergeCell ref="J31:K31"/>
    <mergeCell ref="L31:T31"/>
    <mergeCell ref="U31:V31"/>
    <mergeCell ref="Y31:Z31"/>
    <mergeCell ref="AD31:AG31"/>
    <mergeCell ref="AI31:BA31"/>
    <mergeCell ref="BC31:BE31"/>
    <mergeCell ref="B30:I30"/>
    <mergeCell ref="J30:K30"/>
    <mergeCell ref="L30:T30"/>
    <mergeCell ref="U30:V30"/>
    <mergeCell ref="Y30:Z30"/>
    <mergeCell ref="AD30:AG30"/>
    <mergeCell ref="AI30:BA30"/>
    <mergeCell ref="BC30:BE30"/>
    <mergeCell ref="B29:I29"/>
    <mergeCell ref="J29:K29"/>
    <mergeCell ref="L29:T29"/>
    <mergeCell ref="U29:V29"/>
    <mergeCell ref="Y29:Z29"/>
    <mergeCell ref="AD29:AG29"/>
    <mergeCell ref="AI29:BA29"/>
    <mergeCell ref="BC29:BE29"/>
    <mergeCell ref="B28:I28"/>
    <mergeCell ref="J28:K28"/>
    <mergeCell ref="L28:T28"/>
    <mergeCell ref="U28:V28"/>
    <mergeCell ref="Y28:Z28"/>
    <mergeCell ref="AD28:AG28"/>
    <mergeCell ref="AI28:BA28"/>
    <mergeCell ref="BC28:BE28"/>
    <mergeCell ref="BC26:BE26"/>
    <mergeCell ref="B27:I27"/>
    <mergeCell ref="J27:K27"/>
    <mergeCell ref="L27:T27"/>
    <mergeCell ref="U27:V27"/>
    <mergeCell ref="Y27:Z27"/>
    <mergeCell ref="AD27:AG27"/>
    <mergeCell ref="AI27:BA27"/>
    <mergeCell ref="BC27:BE27"/>
    <mergeCell ref="BF25:BH25"/>
    <mergeCell ref="BI25:BJ25"/>
    <mergeCell ref="BK25:BM25"/>
    <mergeCell ref="B26:I26"/>
    <mergeCell ref="J26:K26"/>
    <mergeCell ref="L26:T26"/>
    <mergeCell ref="U26:V26"/>
    <mergeCell ref="Y26:Z26"/>
    <mergeCell ref="AD26:AG26"/>
    <mergeCell ref="AI26:BA26"/>
    <mergeCell ref="B25:I25"/>
    <mergeCell ref="J25:K25"/>
    <mergeCell ref="L25:T25"/>
    <mergeCell ref="U25:V25"/>
    <mergeCell ref="Y25:Z25"/>
    <mergeCell ref="AD25:AG25"/>
    <mergeCell ref="AI25:BA25"/>
    <mergeCell ref="BC25:BE25"/>
    <mergeCell ref="BH21:BI21"/>
    <mergeCell ref="B24:I24"/>
    <mergeCell ref="J24:K24"/>
    <mergeCell ref="L24:T24"/>
    <mergeCell ref="U24:V24"/>
    <mergeCell ref="Y24:Z24"/>
    <mergeCell ref="AD24:AG24"/>
    <mergeCell ref="AI24:BA24"/>
    <mergeCell ref="BC24:BM24"/>
    <mergeCell ref="AY21:AZ21"/>
    <mergeCell ref="BJ21:BK21"/>
    <mergeCell ref="BL21:BM21"/>
    <mergeCell ref="B23:E23"/>
    <mergeCell ref="F23:K23"/>
    <mergeCell ref="L23:P23"/>
    <mergeCell ref="Q23:V23"/>
    <mergeCell ref="BB21:BC21"/>
    <mergeCell ref="BD21:BE21"/>
    <mergeCell ref="BF21:BG21"/>
    <mergeCell ref="AW21:AX21"/>
    <mergeCell ref="Y21:Z21"/>
    <mergeCell ref="AB21:AC21"/>
    <mergeCell ref="AD21:AE21"/>
    <mergeCell ref="AF21:AG21"/>
    <mergeCell ref="AH21:AI21"/>
    <mergeCell ref="AO21:AP21"/>
    <mergeCell ref="AQ21:AR21"/>
    <mergeCell ref="AS21:AT21"/>
    <mergeCell ref="AU21:AV21"/>
    <mergeCell ref="J21:K21"/>
    <mergeCell ref="AJ21:AK21"/>
    <mergeCell ref="L21:M21"/>
    <mergeCell ref="O21:P21"/>
    <mergeCell ref="Q21:R21"/>
    <mergeCell ref="S21:T21"/>
    <mergeCell ref="U21:V21"/>
    <mergeCell ref="W21:X21"/>
    <mergeCell ref="AL21:AM21"/>
    <mergeCell ref="B21:C21"/>
    <mergeCell ref="D21:E21"/>
    <mergeCell ref="F21:G21"/>
    <mergeCell ref="H21:I21"/>
    <mergeCell ref="AQ20:AR20"/>
    <mergeCell ref="J20:K20"/>
    <mergeCell ref="Q20:R20"/>
    <mergeCell ref="S9:S20"/>
    <mergeCell ref="O11:O12"/>
    <mergeCell ref="AW20:AX20"/>
    <mergeCell ref="M9:M20"/>
    <mergeCell ref="O19:O20"/>
    <mergeCell ref="Q19:R19"/>
    <mergeCell ref="U19:U20"/>
    <mergeCell ref="AH19:AH20"/>
    <mergeCell ref="AJ19:AK19"/>
    <mergeCell ref="AD20:AE20"/>
    <mergeCell ref="AJ20:AK20"/>
    <mergeCell ref="AG9:AG20"/>
    <mergeCell ref="AH9:AH10"/>
    <mergeCell ref="AJ9:AK9"/>
    <mergeCell ref="AD17:AE17"/>
    <mergeCell ref="AD18:AE18"/>
    <mergeCell ref="AD13:AE13"/>
    <mergeCell ref="B19:B20"/>
    <mergeCell ref="D19:E19"/>
    <mergeCell ref="H19:H20"/>
    <mergeCell ref="J19:K19"/>
    <mergeCell ref="D20:E20"/>
    <mergeCell ref="BD9:BE9"/>
    <mergeCell ref="BD16:BE16"/>
    <mergeCell ref="BD19:BE19"/>
    <mergeCell ref="BH19:BH20"/>
    <mergeCell ref="BJ20:BK20"/>
    <mergeCell ref="BD14:BE14"/>
    <mergeCell ref="BJ19:BK19"/>
    <mergeCell ref="BD20:BE20"/>
    <mergeCell ref="BJ16:BK16"/>
    <mergeCell ref="W9:X9"/>
    <mergeCell ref="BF9:BF20"/>
    <mergeCell ref="BD11:BE11"/>
    <mergeCell ref="BD12:BE12"/>
    <mergeCell ref="BD13:BE13"/>
    <mergeCell ref="AQ18:AR18"/>
    <mergeCell ref="AW18:AX18"/>
    <mergeCell ref="BD17:BE17"/>
    <mergeCell ref="AT9:AT20"/>
    <mergeCell ref="AU9:AU10"/>
    <mergeCell ref="AW9:AX9"/>
    <mergeCell ref="BH17:BH18"/>
    <mergeCell ref="BD18:BE18"/>
    <mergeCell ref="BG9:BG20"/>
    <mergeCell ref="BH9:BH10"/>
    <mergeCell ref="AQ19:AR19"/>
    <mergeCell ref="AU19:AU20"/>
    <mergeCell ref="AW19:AX19"/>
    <mergeCell ref="BD15:BE15"/>
    <mergeCell ref="BH15:BH16"/>
    <mergeCell ref="BB19:BB20"/>
    <mergeCell ref="BJ18:BK18"/>
    <mergeCell ref="AY9:AY20"/>
    <mergeCell ref="AU11:AU12"/>
    <mergeCell ref="AU13:AU14"/>
    <mergeCell ref="AW13:AX13"/>
    <mergeCell ref="AW14:AX14"/>
    <mergeCell ref="BD10:BE10"/>
    <mergeCell ref="Q11:R11"/>
    <mergeCell ref="Q12:R12"/>
    <mergeCell ref="W18:X18"/>
    <mergeCell ref="T9:T20"/>
    <mergeCell ref="U9:U10"/>
    <mergeCell ref="W19:X19"/>
    <mergeCell ref="W17:X17"/>
    <mergeCell ref="W13:X13"/>
    <mergeCell ref="Q9:R9"/>
    <mergeCell ref="W20:X20"/>
    <mergeCell ref="AD19:AE19"/>
    <mergeCell ref="AM9:AM20"/>
    <mergeCell ref="AO9:AO10"/>
    <mergeCell ref="AO15:AO16"/>
    <mergeCell ref="AB19:AB20"/>
    <mergeCell ref="AQ9:AR9"/>
    <mergeCell ref="AL9:AL20"/>
    <mergeCell ref="AO19:AO20"/>
    <mergeCell ref="AJ17:AK17"/>
    <mergeCell ref="AQ15:AR15"/>
    <mergeCell ref="B17:B18"/>
    <mergeCell ref="D17:E17"/>
    <mergeCell ref="H17:H18"/>
    <mergeCell ref="J17:K17"/>
    <mergeCell ref="D18:E18"/>
    <mergeCell ref="J18:K18"/>
    <mergeCell ref="U17:U18"/>
    <mergeCell ref="AB17:AB18"/>
    <mergeCell ref="BJ15:BK15"/>
    <mergeCell ref="D16:E16"/>
    <mergeCell ref="J16:K16"/>
    <mergeCell ref="Q16:R16"/>
    <mergeCell ref="W16:X16"/>
    <mergeCell ref="AD16:AE16"/>
    <mergeCell ref="AJ16:AK16"/>
    <mergeCell ref="AQ16:AR16"/>
    <mergeCell ref="U15:U16"/>
    <mergeCell ref="W15:X15"/>
    <mergeCell ref="AW15:AX15"/>
    <mergeCell ref="BB15:BB16"/>
    <mergeCell ref="AW16:AX16"/>
    <mergeCell ref="AZ9:AZ20"/>
    <mergeCell ref="BB9:BB10"/>
    <mergeCell ref="BB11:BB12"/>
    <mergeCell ref="BB13:BB14"/>
    <mergeCell ref="AS9:AS20"/>
    <mergeCell ref="AB15:AB16"/>
    <mergeCell ref="AD15:AE15"/>
    <mergeCell ref="L9:L20"/>
    <mergeCell ref="O13:O14"/>
    <mergeCell ref="Q13:R13"/>
    <mergeCell ref="Q14:R14"/>
    <mergeCell ref="B13:B14"/>
    <mergeCell ref="D13:E13"/>
    <mergeCell ref="H13:H14"/>
    <mergeCell ref="J13:K13"/>
    <mergeCell ref="D14:E14"/>
    <mergeCell ref="J14:K14"/>
    <mergeCell ref="B15:B16"/>
    <mergeCell ref="D15:E15"/>
    <mergeCell ref="H15:H16"/>
    <mergeCell ref="J15:K15"/>
    <mergeCell ref="B11:B12"/>
    <mergeCell ref="D11:E11"/>
    <mergeCell ref="H11:H12"/>
    <mergeCell ref="J11:K11"/>
    <mergeCell ref="D12:E12"/>
    <mergeCell ref="J12:K12"/>
    <mergeCell ref="AJ14:AK14"/>
    <mergeCell ref="AJ12:AK12"/>
    <mergeCell ref="AJ15:AK15"/>
    <mergeCell ref="AD14:AE14"/>
    <mergeCell ref="AH11:AH12"/>
    <mergeCell ref="AJ11:AK11"/>
    <mergeCell ref="AH15:AH16"/>
    <mergeCell ref="BJ14:BK14"/>
    <mergeCell ref="BJ17:BK17"/>
    <mergeCell ref="BJ9:BK9"/>
    <mergeCell ref="BB17:BB18"/>
    <mergeCell ref="AW12:AX12"/>
    <mergeCell ref="AQ11:AR11"/>
    <mergeCell ref="AQ12:AR12"/>
    <mergeCell ref="AO13:AO14"/>
    <mergeCell ref="AQ13:AR13"/>
    <mergeCell ref="AQ14:AR14"/>
    <mergeCell ref="AU15:AU16"/>
    <mergeCell ref="AO17:AO18"/>
    <mergeCell ref="AO11:AO12"/>
    <mergeCell ref="AH13:AH14"/>
    <mergeCell ref="AJ13:AK13"/>
    <mergeCell ref="O9:O10"/>
    <mergeCell ref="O17:O18"/>
    <mergeCell ref="AJ18:AK18"/>
    <mergeCell ref="Q17:R17"/>
    <mergeCell ref="Q18:R18"/>
    <mergeCell ref="O15:O16"/>
    <mergeCell ref="Q15:R15"/>
    <mergeCell ref="AH17:AH18"/>
    <mergeCell ref="AJ10:AK10"/>
    <mergeCell ref="AU17:AU18"/>
    <mergeCell ref="AW17:AX17"/>
    <mergeCell ref="AF9:AF20"/>
    <mergeCell ref="AB11:AB12"/>
    <mergeCell ref="AD11:AE11"/>
    <mergeCell ref="AD12:AE12"/>
    <mergeCell ref="AB13:AB14"/>
    <mergeCell ref="J9:K9"/>
    <mergeCell ref="B8:G8"/>
    <mergeCell ref="H8:M8"/>
    <mergeCell ref="BB8:BG8"/>
    <mergeCell ref="Y9:Y20"/>
    <mergeCell ref="U11:U12"/>
    <mergeCell ref="W11:X11"/>
    <mergeCell ref="W12:X12"/>
    <mergeCell ref="U13:U14"/>
    <mergeCell ref="AO8:AT8"/>
    <mergeCell ref="BM9:BM20"/>
    <mergeCell ref="D10:E10"/>
    <mergeCell ref="J10:K10"/>
    <mergeCell ref="Q10:R10"/>
    <mergeCell ref="W10:X10"/>
    <mergeCell ref="AD10:AE10"/>
    <mergeCell ref="AQ10:AR10"/>
    <mergeCell ref="AW10:AX10"/>
    <mergeCell ref="AQ17:AR17"/>
    <mergeCell ref="AW11:AX11"/>
    <mergeCell ref="BL9:BL20"/>
    <mergeCell ref="BJ10:BK10"/>
    <mergeCell ref="BH11:BH12"/>
    <mergeCell ref="BJ11:BK11"/>
    <mergeCell ref="BJ12:BK12"/>
    <mergeCell ref="BH13:BH14"/>
    <mergeCell ref="BJ13:BK13"/>
    <mergeCell ref="P5:T5"/>
    <mergeCell ref="W5:X5"/>
    <mergeCell ref="AO7:AT7"/>
    <mergeCell ref="BH8:BM8"/>
    <mergeCell ref="A9:A20"/>
    <mergeCell ref="B9:B10"/>
    <mergeCell ref="D9:E9"/>
    <mergeCell ref="F9:F20"/>
    <mergeCell ref="G9:G20"/>
    <mergeCell ref="H9:H10"/>
    <mergeCell ref="O3:W3"/>
    <mergeCell ref="X3:AA3"/>
    <mergeCell ref="BJ3:BJ5"/>
    <mergeCell ref="BK3:BK5"/>
    <mergeCell ref="O8:T8"/>
    <mergeCell ref="U8:Z8"/>
    <mergeCell ref="AB8:AG8"/>
    <mergeCell ref="AH8:AM8"/>
    <mergeCell ref="AB7:AG7"/>
    <mergeCell ref="AH7:AM7"/>
    <mergeCell ref="AB3:AJ3"/>
    <mergeCell ref="AQ3:BE3"/>
    <mergeCell ref="AR5:BE5"/>
    <mergeCell ref="BB7:BG7"/>
    <mergeCell ref="BH7:BM7"/>
    <mergeCell ref="AU7:AZ7"/>
    <mergeCell ref="BL3:BM5"/>
    <mergeCell ref="AU8:AZ8"/>
    <mergeCell ref="W14:X14"/>
    <mergeCell ref="Z9:Z20"/>
    <mergeCell ref="AB9:AB10"/>
    <mergeCell ref="AD9:AE9"/>
    <mergeCell ref="BJ1:BM2"/>
    <mergeCell ref="AM2:AP2"/>
    <mergeCell ref="B7:G7"/>
    <mergeCell ref="H7:M7"/>
    <mergeCell ref="O7:T7"/>
    <mergeCell ref="U7:Z7"/>
    <mergeCell ref="AQ1:BE1"/>
    <mergeCell ref="AQ2:BE2"/>
    <mergeCell ref="AB5:AD5"/>
    <mergeCell ref="AE5:AK5"/>
    <mergeCell ref="AA23:AE23"/>
    <mergeCell ref="W23:Y23"/>
    <mergeCell ref="W64:Y64"/>
    <mergeCell ref="AA64:AE64"/>
    <mergeCell ref="W105:Y105"/>
    <mergeCell ref="AA105:AE105"/>
    <mergeCell ref="W35:AG41"/>
    <mergeCell ref="Y34:Z34"/>
    <mergeCell ref="AD34:AG34"/>
    <mergeCell ref="U48:Z48"/>
    <mergeCell ref="B79:C79"/>
    <mergeCell ref="D79:I79"/>
    <mergeCell ref="J79:K79"/>
    <mergeCell ref="L79:M79"/>
    <mergeCell ref="N79:T79"/>
    <mergeCell ref="H89:M89"/>
    <mergeCell ref="AV79:BA79"/>
    <mergeCell ref="N81:V81"/>
    <mergeCell ref="AV81:BA81"/>
    <mergeCell ref="B89:G89"/>
    <mergeCell ref="AV82:BA82"/>
    <mergeCell ref="U79:V79"/>
    <mergeCell ref="BC36:BM36"/>
    <mergeCell ref="AI37:AU37"/>
    <mergeCell ref="B38:C38"/>
    <mergeCell ref="D38:I38"/>
    <mergeCell ref="J38:K38"/>
    <mergeCell ref="L38:M38"/>
    <mergeCell ref="N38:T38"/>
    <mergeCell ref="B37:C37"/>
    <mergeCell ref="D37:I37"/>
    <mergeCell ref="B36:I36"/>
    <mergeCell ref="AV123:BA123"/>
    <mergeCell ref="W76:AG82"/>
    <mergeCell ref="AI77:BA77"/>
    <mergeCell ref="BC77:BM77"/>
    <mergeCell ref="AI78:AU78"/>
    <mergeCell ref="BC118:BM118"/>
    <mergeCell ref="AI119:AU119"/>
    <mergeCell ref="AI120:AN121"/>
    <mergeCell ref="BB89:BG89"/>
    <mergeCell ref="AI79:AN80"/>
    <mergeCell ref="B48:G48"/>
    <mergeCell ref="H48:M48"/>
    <mergeCell ref="O48:T48"/>
    <mergeCell ref="D41:K41"/>
    <mergeCell ref="N41:V41"/>
    <mergeCell ref="AV41:BA41"/>
    <mergeCell ref="AQ43:BE43"/>
    <mergeCell ref="AB46:AD46"/>
    <mergeCell ref="AE46:AK46"/>
    <mergeCell ref="AB44:AJ44"/>
    <mergeCell ref="J36:K36"/>
    <mergeCell ref="L36:T36"/>
  </mergeCells>
  <phoneticPr fontId="0" type="noConversion"/>
  <pageMargins left="0" right="0" top="0" bottom="0" header="0.51181102362204722" footer="0.51181102362204722"/>
  <pageSetup paperSize="9" orientation="landscape" r:id="rId2"/>
  <headerFooter alignWithMargins="0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2"/>
  <sheetViews>
    <sheetView topLeftCell="A7" zoomScale="40" zoomScaleNormal="40" workbookViewId="0">
      <selection activeCell="G10" sqref="G10"/>
    </sheetView>
  </sheetViews>
  <sheetFormatPr defaultRowHeight="12.75" x14ac:dyDescent="0.2"/>
  <cols>
    <col min="1" max="1" width="152.7109375" customWidth="1"/>
  </cols>
  <sheetData>
    <row r="1" spans="1:1" ht="250.5" customHeight="1" x14ac:dyDescent="0.2">
      <c r="A1" s="428" t="str">
        <f>'(3) vstupní data '!C17</f>
        <v>SAVO B</v>
      </c>
    </row>
    <row r="2" spans="1:1" ht="250.5" customHeight="1" x14ac:dyDescent="0.2">
      <c r="A2" s="428"/>
    </row>
    <row r="3" spans="1:1" ht="250.5" customHeight="1" x14ac:dyDescent="0.2">
      <c r="A3" s="428" t="str">
        <f>'(3) vstupní data '!C18</f>
        <v>Lvi B</v>
      </c>
    </row>
    <row r="4" spans="1:1" ht="250.5" customHeight="1" x14ac:dyDescent="0.2">
      <c r="A4" s="428"/>
    </row>
    <row r="5" spans="1:1" ht="250.5" customHeight="1" x14ac:dyDescent="0.2">
      <c r="A5" s="428" t="str">
        <f>'(3) vstupní data '!C19</f>
        <v>Vršovice</v>
      </c>
    </row>
    <row r="6" spans="1:1" ht="250.5" customHeight="1" x14ac:dyDescent="0.2">
      <c r="A6" s="428"/>
    </row>
    <row r="7" spans="1:1" ht="250.5" customHeight="1" x14ac:dyDescent="0.2">
      <c r="A7" s="428" t="s">
        <v>93</v>
      </c>
    </row>
    <row r="8" spans="1:1" ht="250.5" customHeight="1" x14ac:dyDescent="0.2">
      <c r="A8" s="428"/>
    </row>
    <row r="9" spans="1:1" ht="250.5" customHeight="1" x14ac:dyDescent="0.2">
      <c r="A9" s="428" t="s">
        <v>93</v>
      </c>
    </row>
    <row r="10" spans="1:1" ht="250.5" customHeight="1" x14ac:dyDescent="0.2">
      <c r="A10" s="428"/>
    </row>
    <row r="11" spans="1:1" ht="250.5" customHeight="1" x14ac:dyDescent="0.2"/>
    <row r="12" spans="1:1" ht="250.5" customHeight="1" x14ac:dyDescent="0.2"/>
  </sheetData>
  <customSheetViews>
    <customSheetView guid="{AAB9B74B-855D-46E5-B0DC-C87FF4C78202}">
      <selection activeCell="B1" sqref="B1"/>
      <pageMargins left="0.24" right="0.24" top="0.49" bottom="0.49" header="0.4921259845" footer="0.4921259845"/>
      <pageSetup paperSize="9" orientation="landscape" r:id="rId1"/>
      <headerFooter alignWithMargins="0"/>
    </customSheetView>
  </customSheetViews>
  <mergeCells count="5">
    <mergeCell ref="A7:A8"/>
    <mergeCell ref="A9:A10"/>
    <mergeCell ref="A1:A2"/>
    <mergeCell ref="A3:A4"/>
    <mergeCell ref="A5:A6"/>
  </mergeCells>
  <phoneticPr fontId="0" type="noConversion"/>
  <pageMargins left="0.24" right="0.24" top="0.49" bottom="0.49" header="0.4921259845" footer="0.4921259845"/>
  <pageSetup paperSize="9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Předmluva</vt:lpstr>
      <vt:lpstr>Návod</vt:lpstr>
      <vt:lpstr>(3) vstupní data </vt:lpstr>
      <vt:lpstr>(3) tabulka + rozpis</vt:lpstr>
      <vt:lpstr>(3) zápisy</vt:lpstr>
      <vt:lpstr>(3) popisy</vt:lpstr>
    </vt:vector>
  </TitlesOfParts>
  <Company>Kopecký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Tabulky pro volejbalové turnaje</dc:title>
  <dc:creator>Martin Kopecký</dc:creator>
  <cp:lastModifiedBy>dana vaiglova</cp:lastModifiedBy>
  <cp:lastPrinted>2013-09-17T10:10:28Z</cp:lastPrinted>
  <dcterms:created xsi:type="dcterms:W3CDTF">2005-02-22T11:25:22Z</dcterms:created>
  <dcterms:modified xsi:type="dcterms:W3CDTF">2023-10-11T10:17:38Z</dcterms:modified>
</cp:coreProperties>
</file>